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Декабрь/"/>
    </mc:Choice>
  </mc:AlternateContent>
  <xr:revisionPtr revIDLastSave="0" documentId="13_ncr:1_{4D4EC840-9FE0-F84C-BE97-26CBD926F2B0}" xr6:coauthVersionLast="47" xr6:coauthVersionMax="47" xr10:uidLastSave="{00000000-0000-0000-0000-000000000000}"/>
  <bookViews>
    <workbookView xWindow="480" yWindow="680" windowWidth="28920" windowHeight="16020" xr2:uid="{00000000-000D-0000-FFFF-FFFF00000000}"/>
  </bookViews>
  <sheets>
    <sheet name="IPL Двоеборье без экип " sheetId="18" r:id="rId1"/>
    <sheet name="IPL Жим без экип" sheetId="10" r:id="rId2"/>
    <sheet name="WRPF Военный жим" sheetId="16" r:id="rId3"/>
    <sheet name="IPL Тяга без экип" sheetId="14" r:id="rId4"/>
    <sheet name="СПР Подъем на бицепс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8" l="1"/>
  <c r="E7" i="18" s="1"/>
  <c r="P6" i="18"/>
  <c r="E6" i="18" s="1"/>
  <c r="L18" i="14"/>
  <c r="E18" i="14" s="1"/>
  <c r="L15" i="14"/>
  <c r="E15" i="14" s="1"/>
  <c r="L12" i="14"/>
  <c r="E12" i="14" s="1"/>
  <c r="L9" i="14"/>
  <c r="E9" i="14" s="1"/>
  <c r="L6" i="16"/>
  <c r="E6" i="16" s="1"/>
  <c r="L21" i="10"/>
  <c r="E21" i="10" s="1"/>
  <c r="L17" i="10"/>
  <c r="E17" i="10" s="1"/>
  <c r="L13" i="10"/>
  <c r="E13" i="10" s="1"/>
  <c r="L9" i="15"/>
  <c r="E9" i="15" s="1"/>
  <c r="L6" i="15"/>
  <c r="E6" i="15" s="1"/>
  <c r="L21" i="14"/>
  <c r="E21" i="14" s="1"/>
  <c r="L12" i="10"/>
  <c r="E12" i="10" s="1"/>
  <c r="L9" i="10"/>
  <c r="E9" i="10" s="1"/>
  <c r="L6" i="10"/>
  <c r="E6" i="10" s="1"/>
  <c r="L9" i="16"/>
  <c r="L24" i="14"/>
  <c r="L14" i="10"/>
  <c r="L18" i="10"/>
  <c r="L22" i="10"/>
  <c r="L25" i="10"/>
  <c r="L26" i="10"/>
  <c r="E14" i="10" l="1"/>
  <c r="E18" i="10"/>
  <c r="E22" i="10"/>
  <c r="E25" i="10"/>
  <c r="E26" i="10"/>
  <c r="E9" i="16"/>
  <c r="L6" i="14"/>
  <c r="E6" i="14" s="1"/>
  <c r="E24" i="14"/>
</calcChain>
</file>

<file path=xl/sharedStrings.xml><?xml version="1.0" encoding="utf-8"?>
<sst xmlns="http://schemas.openxmlformats.org/spreadsheetml/2006/main" count="214" uniqueCount="101">
  <si>
    <t>ФИО</t>
  </si>
  <si>
    <t>Собственный вес</t>
  </si>
  <si>
    <t>Город/область</t>
  </si>
  <si>
    <t>Жим</t>
  </si>
  <si>
    <t>Результат</t>
  </si>
  <si>
    <t>Очки</t>
  </si>
  <si>
    <t>1</t>
  </si>
  <si>
    <t>2</t>
  </si>
  <si>
    <t>ВЕСОВАЯ КАТЕГОРИЯ  75</t>
  </si>
  <si>
    <t>ВЕСОВАЯ КАТЕГОРИЯ  100</t>
  </si>
  <si>
    <t>ВЕСОВАЯ КАТЕГОРИЯ  110</t>
  </si>
  <si>
    <t>Собственный  вес</t>
  </si>
  <si>
    <t>Тяга</t>
  </si>
  <si>
    <t>Wilks</t>
  </si>
  <si>
    <t>Рек</t>
  </si>
  <si>
    <t>Собственный 
вес</t>
  </si>
  <si>
    <t>Gloss</t>
  </si>
  <si>
    <t>Город/Область</t>
  </si>
  <si>
    <t/>
  </si>
  <si>
    <t>ВЕСОВАЯ КАТЕГОРИЯ  60</t>
  </si>
  <si>
    <t>3</t>
  </si>
  <si>
    <t>Жим лёжа</t>
  </si>
  <si>
    <t>Становая тяга</t>
  </si>
  <si>
    <t>Сумма</t>
  </si>
  <si>
    <t>Геращенко Ирина</t>
  </si>
  <si>
    <t>Сидоренко Александр</t>
  </si>
  <si>
    <t>Тотмянин Павел</t>
  </si>
  <si>
    <t>ВЕСОВАЯ КАТЕГОРИЯ  48</t>
  </si>
  <si>
    <t>Бардакова Ольга</t>
  </si>
  <si>
    <t>Открытая (22.04.1992)/33</t>
  </si>
  <si>
    <t>Глебов Никита</t>
  </si>
  <si>
    <t>Смага Сергей</t>
  </si>
  <si>
    <t>Старчиков Ярослав</t>
  </si>
  <si>
    <t>42,5</t>
  </si>
  <si>
    <t>ВЕСОВАЯ КАТЕГОРИЯ   75</t>
  </si>
  <si>
    <t>ВЕСОВАЯ КАТЕГОРИЯ   82,5</t>
  </si>
  <si>
    <t>Балыкова Елена</t>
  </si>
  <si>
    <t>Ахмедзянов Ильдар</t>
  </si>
  <si>
    <t>Магасумов Петр</t>
  </si>
  <si>
    <t>Открытая (11.07.1987)/38</t>
  </si>
  <si>
    <t>Васильев Андрей</t>
  </si>
  <si>
    <t>ВЕСОВАЯ КАТЕГОРИЯ  90</t>
  </si>
  <si>
    <t>Казанцев Вячеслав</t>
  </si>
  <si>
    <t>Егоров Евгений</t>
  </si>
  <si>
    <t>Открытая (15.08.1996)/29</t>
  </si>
  <si>
    <t>Мастера 40-44 (28.04.1983)/42</t>
  </si>
  <si>
    <t>Москвин Леонид</t>
  </si>
  <si>
    <t>Козловский Николай</t>
  </si>
  <si>
    <t>Мастера 40-44 (14.09.1982)/43</t>
  </si>
  <si>
    <t>Открытая (17.10.1989)/36</t>
  </si>
  <si>
    <t>Букреев Семен</t>
  </si>
  <si>
    <t>Мастера 40-49 (22.07.1983)/42</t>
  </si>
  <si>
    <t>ВЕСОВАЯ КАТЕГОРИЯ  52</t>
  </si>
  <si>
    <t>Медведева Татьяна</t>
  </si>
  <si>
    <t>Открытая (17.06.1994)/31</t>
  </si>
  <si>
    <t>Бакаян Каролина</t>
  </si>
  <si>
    <t>Открытая (07.09.1990)/35</t>
  </si>
  <si>
    <t>Гребенникова Анастасия</t>
  </si>
  <si>
    <t>Открытая (30.08.2001)/24</t>
  </si>
  <si>
    <t>Николаева Наталья</t>
  </si>
  <si>
    <t>Открытая (16.10.1989)/36</t>
  </si>
  <si>
    <t>Колмакова Ирина</t>
  </si>
  <si>
    <t>Открытая (03.05.1986)/39</t>
  </si>
  <si>
    <t>Кулебакин Сергей</t>
  </si>
  <si>
    <t>Мастера 45-49 (31.03.1979)/46</t>
  </si>
  <si>
    <t>Анохин Юрийй</t>
  </si>
  <si>
    <t>57,5</t>
  </si>
  <si>
    <t>Юноши 15-19 (01.06.2009)/16</t>
  </si>
  <si>
    <t>Юноши 15-19 (13.12.2009)/16</t>
  </si>
  <si>
    <t>Юноши 15-19 (07.01.2008)/17</t>
  </si>
  <si>
    <t>Юноши 15-19 (05.10.2008)/17</t>
  </si>
  <si>
    <t>Юноши 15-19 (17.01.2008)/17</t>
  </si>
  <si>
    <t>Юноши 15-19 (05.10.2007)/18</t>
  </si>
  <si>
    <t>Юноши 15-19 (18.11.2009)/16</t>
  </si>
  <si>
    <t>Юноши 15-19 (14.03.2007)/18</t>
  </si>
  <si>
    <t>Открытое первенство города Прокопьевска
IPL Силовое двоеборье без экипировки
Прокопьевск/Кемеровская область, 21 декабря 2025 года</t>
  </si>
  <si>
    <t>ВЕСОВАЯ КАТЕГОРИЯ  67.5</t>
  </si>
  <si>
    <t>Открытое первенство города Прокопьевска
IPL Жим лежа без экипировки
Прокопьевск/Кемеровская область, 21 декабря 2025 года</t>
  </si>
  <si>
    <t>Открытое первенство города Прокопьевска
WRPF Военный жим
Прокопьевск/Кемеровская область, 21 декабря 2025 года</t>
  </si>
  <si>
    <t>Открытое первенство города Прокопьевска
IPL Становая тяга без экипировки
Прокопьевск/Кемеровская область, 21 декабря 2025 года</t>
  </si>
  <si>
    <t>Открытое первенство города Прокопьевска
СПР Классический подъем на бицепс
Прокопьевск/Кемеровская область, 21 декабря 2025 года</t>
  </si>
  <si>
    <t>Мастера 40-49 (14.01.1977)/48</t>
  </si>
  <si>
    <t>ВЕСОВАЯ КАТЕГОРИЯ  82.5</t>
  </si>
  <si>
    <t>Открытая (29.05.1991)/34</t>
  </si>
  <si>
    <t>жим</t>
  </si>
  <si>
    <t>№</t>
  </si>
  <si>
    <t>Кемеровская область, Прокопьевск</t>
  </si>
  <si>
    <t>Кемеровская область, Киселевск</t>
  </si>
  <si>
    <t>Кемеровская область, Новокузнецк</t>
  </si>
  <si>
    <t xml:space="preserve">
Дата рождения/Возраст</t>
  </si>
  <si>
    <t>Возрастная группа</t>
  </si>
  <si>
    <t>O</t>
  </si>
  <si>
    <t>M1</t>
  </si>
  <si>
    <t xml:space="preserve">                Дата рождения/возраст</t>
  </si>
  <si>
    <t xml:space="preserve">Возрастная группа   </t>
  </si>
  <si>
    <t>T</t>
  </si>
  <si>
    <t>M2</t>
  </si>
  <si>
    <t xml:space="preserve"> Дата рождения/возраст</t>
  </si>
  <si>
    <t xml:space="preserve">Возрастная группа                    </t>
  </si>
  <si>
    <t xml:space="preserve">                     Дата рождения/возраст</t>
  </si>
  <si>
    <t xml:space="preserve">                   Дата рождения/возраст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</si>
</sst>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2"/>
      <name val="Arial Cyr"/>
      <charset val="204"/>
    </font>
    <font>
      <b/>
      <sz val="24"/>
      <name val="Arial Cyr"/>
      <charset val="204"/>
    </font>
    <font>
      <i/>
      <sz val="12"/>
      <name val="Arial"/>
      <family val="2"/>
      <charset val="204"/>
    </font>
    <font>
      <b/>
      <strike/>
      <sz val="10"/>
      <color rgb="FFFF0000"/>
      <name val="Arial Cyr"/>
      <charset val="204"/>
    </font>
    <font>
      <sz val="8"/>
      <name val="Arial Cyr"/>
      <charset val="204"/>
    </font>
    <font>
      <i/>
      <sz val="11"/>
      <name val="Arial Cyr"/>
      <charset val="204"/>
    </font>
    <font>
      <b/>
      <sz val="24"/>
      <name val="Arial Cyr"/>
    </font>
    <font>
      <b/>
      <strike/>
      <sz val="10"/>
      <color rgb="FFC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4BE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vertical="center"/>
    </xf>
    <xf numFmtId="164" fontId="0" fillId="0" borderId="0" xfId="0" applyNumberFormat="1"/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5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4" xfId="0" applyNumberForma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164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4" fontId="1" fillId="4" borderId="31" xfId="0" applyNumberFormat="1" applyFont="1" applyFill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1" fillId="4" borderId="6" xfId="0" applyNumberFormat="1" applyFont="1" applyFill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164" fontId="1" fillId="4" borderId="30" xfId="0" applyNumberFormat="1" applyFont="1" applyFill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4" borderId="35" xfId="0" applyNumberFormat="1" applyFont="1" applyFill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0" fillId="0" borderId="35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6EEE-BA2C-44FE-AE19-35FB496579A7}">
  <dimension ref="A1:W7"/>
  <sheetViews>
    <sheetView tabSelected="1" zoomScaleNormal="100" workbookViewId="0">
      <selection activeCell="Q8" sqref="Q8"/>
    </sheetView>
  </sheetViews>
  <sheetFormatPr baseColWidth="10" defaultColWidth="8.83203125" defaultRowHeight="13"/>
  <cols>
    <col min="1" max="1" width="7.5" customWidth="1"/>
    <col min="2" max="2" width="23.1640625" customWidth="1"/>
    <col min="3" max="3" width="27.83203125" customWidth="1"/>
    <col min="4" max="4" width="16.5" style="21" customWidth="1"/>
    <col min="5" max="5" width="9.5" style="25" customWidth="1"/>
    <col min="6" max="6" width="35.83203125" bestFit="1" customWidth="1"/>
    <col min="7" max="9" width="4.6640625" bestFit="1" customWidth="1"/>
    <col min="10" max="10" width="4.33203125" bestFit="1" customWidth="1"/>
    <col min="11" max="13" width="5.6640625" bestFit="1" customWidth="1"/>
    <col min="14" max="14" width="4.33203125" bestFit="1" customWidth="1"/>
    <col min="15" max="15" width="7.1640625" style="17" bestFit="1" customWidth="1"/>
    <col min="16" max="16" width="8.6640625" style="25" bestFit="1" customWidth="1"/>
    <col min="17" max="17" width="18.6640625" customWidth="1"/>
  </cols>
  <sheetData>
    <row r="1" spans="1:23" ht="30" customHeigh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16"/>
      <c r="S1" s="16"/>
      <c r="T1" s="16"/>
      <c r="U1" s="16"/>
      <c r="V1" s="16"/>
      <c r="W1" s="16"/>
    </row>
    <row r="2" spans="1:23" ht="63" customHeight="1" thickBot="1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16"/>
      <c r="S2" s="16"/>
      <c r="T2" s="16"/>
      <c r="U2" s="16"/>
      <c r="V2" s="16"/>
      <c r="W2" s="16"/>
    </row>
    <row r="3" spans="1:23" ht="12" customHeight="1">
      <c r="A3" s="99" t="s">
        <v>85</v>
      </c>
      <c r="B3" s="101" t="s">
        <v>0</v>
      </c>
      <c r="C3" s="103" t="s">
        <v>100</v>
      </c>
      <c r="D3" s="105" t="s">
        <v>11</v>
      </c>
      <c r="E3" s="107" t="s">
        <v>13</v>
      </c>
      <c r="F3" s="101" t="s">
        <v>2</v>
      </c>
      <c r="G3" s="113" t="s">
        <v>21</v>
      </c>
      <c r="H3" s="114"/>
      <c r="I3" s="114"/>
      <c r="J3" s="114"/>
      <c r="K3" s="114" t="s">
        <v>22</v>
      </c>
      <c r="L3" s="114"/>
      <c r="M3" s="114"/>
      <c r="N3" s="115"/>
      <c r="O3" s="109" t="s">
        <v>23</v>
      </c>
      <c r="P3" s="107" t="s">
        <v>5</v>
      </c>
      <c r="Q3" s="111" t="s">
        <v>90</v>
      </c>
      <c r="R3" s="2"/>
      <c r="S3" s="2"/>
      <c r="T3" s="2"/>
      <c r="U3" s="2"/>
      <c r="V3" s="2"/>
      <c r="W3" s="2"/>
    </row>
    <row r="4" spans="1:23" ht="21" customHeight="1" thickBot="1">
      <c r="A4" s="100"/>
      <c r="B4" s="102"/>
      <c r="C4" s="104"/>
      <c r="D4" s="106"/>
      <c r="E4" s="108"/>
      <c r="F4" s="102"/>
      <c r="G4" s="11">
        <v>1</v>
      </c>
      <c r="H4" s="11">
        <v>2</v>
      </c>
      <c r="I4" s="11">
        <v>3</v>
      </c>
      <c r="J4" s="11" t="s">
        <v>14</v>
      </c>
      <c r="K4" s="11" t="s">
        <v>6</v>
      </c>
      <c r="L4" s="11" t="s">
        <v>7</v>
      </c>
      <c r="M4" s="11" t="s">
        <v>20</v>
      </c>
      <c r="N4" s="11" t="s">
        <v>14</v>
      </c>
      <c r="O4" s="110"/>
      <c r="P4" s="108"/>
      <c r="Q4" s="112"/>
      <c r="R4" s="2"/>
      <c r="S4" s="2"/>
      <c r="T4" s="2"/>
      <c r="U4" s="2"/>
      <c r="V4" s="2"/>
      <c r="W4" s="2"/>
    </row>
    <row r="5" spans="1:23" ht="16">
      <c r="A5" s="94" t="s">
        <v>76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3">
      <c r="A6" s="46" t="s">
        <v>6</v>
      </c>
      <c r="B6" s="54" t="s">
        <v>32</v>
      </c>
      <c r="C6" s="56" t="s">
        <v>67</v>
      </c>
      <c r="D6" s="57">
        <v>64</v>
      </c>
      <c r="E6" s="47">
        <f>P6/O6</f>
        <v>0.71253637627381494</v>
      </c>
      <c r="F6" s="54" t="s">
        <v>86</v>
      </c>
      <c r="G6" s="60">
        <v>75</v>
      </c>
      <c r="H6" s="64">
        <v>77.5</v>
      </c>
      <c r="I6" s="48">
        <v>80</v>
      </c>
      <c r="J6" s="68"/>
      <c r="K6" s="64">
        <v>142.5</v>
      </c>
      <c r="L6" s="48">
        <v>152.5</v>
      </c>
      <c r="M6" s="73">
        <v>157.5</v>
      </c>
      <c r="N6" s="69"/>
      <c r="O6" s="61">
        <v>232.5</v>
      </c>
      <c r="P6" s="65">
        <f>500/(-216.0475144+16.2606339*G6-0.002388645*G6*G6-0.00113732*G6*G6*G6+0.00000701863*G6*G6*G6*G6-0.0000000129*G6*G6*G6*G6*G6)*O6</f>
        <v>165.66470748366197</v>
      </c>
      <c r="Q6" s="49" t="s">
        <v>95</v>
      </c>
    </row>
    <row r="7" spans="1:23">
      <c r="A7" s="50" t="s">
        <v>7</v>
      </c>
      <c r="B7" s="55" t="s">
        <v>25</v>
      </c>
      <c r="C7" s="58" t="s">
        <v>68</v>
      </c>
      <c r="D7" s="59">
        <v>66.75</v>
      </c>
      <c r="E7" s="51">
        <f>P7/O7</f>
        <v>0.77099910345238809</v>
      </c>
      <c r="F7" s="55" t="s">
        <v>86</v>
      </c>
      <c r="G7" s="62">
        <v>67.5</v>
      </c>
      <c r="H7" s="66">
        <v>75</v>
      </c>
      <c r="I7" s="52">
        <v>75</v>
      </c>
      <c r="J7" s="70"/>
      <c r="K7" s="72">
        <v>135</v>
      </c>
      <c r="L7" s="52">
        <v>145</v>
      </c>
      <c r="M7" s="74">
        <v>150</v>
      </c>
      <c r="N7" s="71"/>
      <c r="O7" s="63">
        <v>220</v>
      </c>
      <c r="P7" s="67">
        <f>500/(-216.0475144+16.2606339*G7-0.002388645*G7*G7-0.00113732*G7*G7*G7+0.00000701863*G7*G7*G7*G7-0.0000000129*G7*G7*G7*G7*G7)*O7</f>
        <v>169.61980275952538</v>
      </c>
      <c r="Q7" s="53" t="s">
        <v>95</v>
      </c>
    </row>
  </sheetData>
  <mergeCells count="13">
    <mergeCell ref="A5:Q5"/>
    <mergeCell ref="A1:Q2"/>
    <mergeCell ref="A3:A4"/>
    <mergeCell ref="B3:B4"/>
    <mergeCell ref="C3:C4"/>
    <mergeCell ref="D3:D4"/>
    <mergeCell ref="E3:E4"/>
    <mergeCell ref="F3:F4"/>
    <mergeCell ref="O3:O4"/>
    <mergeCell ref="P3:P4"/>
    <mergeCell ref="Q3:Q4"/>
    <mergeCell ref="G3:J3"/>
    <mergeCell ref="K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zoomScaleNormal="100" workbookViewId="0">
      <selection activeCell="M27" sqref="M27"/>
    </sheetView>
  </sheetViews>
  <sheetFormatPr baseColWidth="10" defaultColWidth="8.83203125" defaultRowHeight="13"/>
  <cols>
    <col min="1" max="1" width="8.1640625" style="5" customWidth="1"/>
    <col min="2" max="2" width="22.5" style="3" customWidth="1"/>
    <col min="3" max="3" width="28" style="3" customWidth="1"/>
    <col min="4" max="4" width="16.1640625" style="21" customWidth="1"/>
    <col min="5" max="5" width="12.5" style="25" customWidth="1"/>
    <col min="6" max="6" width="37.5" style="3" customWidth="1"/>
    <col min="7" max="9" width="5.83203125" style="9" customWidth="1"/>
    <col min="10" max="10" width="4.33203125" style="9" bestFit="1" customWidth="1"/>
    <col min="11" max="11" width="10.5" style="28" bestFit="1" customWidth="1"/>
    <col min="12" max="12" width="8.6640625" style="23" bestFit="1" customWidth="1"/>
    <col min="13" max="13" width="23.1640625" style="10" customWidth="1"/>
  </cols>
  <sheetData>
    <row r="1" spans="1:13" s="1" customFormat="1" ht="29" customHeight="1">
      <c r="A1" s="117" t="s">
        <v>77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</row>
    <row r="2" spans="1:13" s="1" customFormat="1" ht="62" customHeight="1" thickBo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3" s="2" customFormat="1" ht="12" customHeight="1">
      <c r="A3" s="125" t="s">
        <v>85</v>
      </c>
      <c r="B3" s="129" t="s">
        <v>0</v>
      </c>
      <c r="C3" s="119" t="s">
        <v>99</v>
      </c>
      <c r="D3" s="121" t="s">
        <v>1</v>
      </c>
      <c r="E3" s="123" t="s">
        <v>13</v>
      </c>
      <c r="F3" s="129" t="s">
        <v>2</v>
      </c>
      <c r="G3" s="129" t="s">
        <v>3</v>
      </c>
      <c r="H3" s="129"/>
      <c r="I3" s="129"/>
      <c r="J3" s="129"/>
      <c r="K3" s="131" t="s">
        <v>4</v>
      </c>
      <c r="L3" s="123" t="s">
        <v>5</v>
      </c>
      <c r="M3" s="127" t="s">
        <v>90</v>
      </c>
    </row>
    <row r="4" spans="1:13" s="2" customFormat="1" ht="21" customHeight="1" thickBot="1">
      <c r="A4" s="126"/>
      <c r="B4" s="130"/>
      <c r="C4" s="120"/>
      <c r="D4" s="122"/>
      <c r="E4" s="124"/>
      <c r="F4" s="130"/>
      <c r="G4" s="11">
        <v>1</v>
      </c>
      <c r="H4" s="11">
        <v>2</v>
      </c>
      <c r="I4" s="11">
        <v>3</v>
      </c>
      <c r="J4" s="11" t="s">
        <v>14</v>
      </c>
      <c r="K4" s="132"/>
      <c r="L4" s="124"/>
      <c r="M4" s="128"/>
    </row>
    <row r="5" spans="1:13" s="2" customFormat="1" ht="17" customHeight="1">
      <c r="A5" s="116" t="s">
        <v>27</v>
      </c>
      <c r="B5" s="116"/>
      <c r="C5" s="116"/>
      <c r="D5" s="116"/>
      <c r="E5" s="94"/>
      <c r="F5" s="94"/>
      <c r="G5" s="116"/>
      <c r="H5" s="116"/>
      <c r="I5" s="116"/>
      <c r="J5" s="116"/>
      <c r="K5" s="116"/>
      <c r="L5" s="94"/>
      <c r="M5" s="94"/>
    </row>
    <row r="6" spans="1:13" s="2" customFormat="1" ht="14">
      <c r="A6" s="4" t="s">
        <v>6</v>
      </c>
      <c r="B6" s="13" t="s">
        <v>28</v>
      </c>
      <c r="C6" s="13" t="s">
        <v>69</v>
      </c>
      <c r="D6" s="18">
        <v>47.1</v>
      </c>
      <c r="E6" s="26">
        <f>L6/K6</f>
        <v>1.3428328824115372</v>
      </c>
      <c r="F6" s="13" t="s">
        <v>86</v>
      </c>
      <c r="G6" s="44">
        <v>30</v>
      </c>
      <c r="H6" s="44">
        <v>32.5</v>
      </c>
      <c r="I6" s="76">
        <v>35</v>
      </c>
      <c r="J6" s="8"/>
      <c r="K6" s="29">
        <v>32.5</v>
      </c>
      <c r="L6" s="22">
        <f>500/(594.31747775582-27.23842536447*D6+0.82112226871*D6*D6-0.00930733913*D6*D6*D6+0.00004731582*D6*D6*D6*D6-0.00000009054*D6*D6*D6*D6*D6)*K6</f>
        <v>43.642068678374962</v>
      </c>
      <c r="M6" s="14" t="s">
        <v>95</v>
      </c>
    </row>
    <row r="7" spans="1:13" s="2" customFormat="1" ht="13" customHeight="1">
      <c r="C7" s="38"/>
      <c r="D7" s="39"/>
      <c r="E7" s="41"/>
      <c r="K7" s="40"/>
      <c r="L7" s="41"/>
    </row>
    <row r="8" spans="1:13" ht="18.75" customHeight="1">
      <c r="A8" s="116" t="s">
        <v>19</v>
      </c>
      <c r="B8" s="116"/>
      <c r="C8" s="116"/>
      <c r="D8" s="116"/>
      <c r="E8" s="94"/>
      <c r="F8" s="94"/>
      <c r="G8" s="116"/>
      <c r="H8" s="116"/>
      <c r="I8" s="116"/>
      <c r="J8" s="116"/>
      <c r="K8" s="116"/>
      <c r="L8" s="94"/>
      <c r="M8" s="94"/>
    </row>
    <row r="9" spans="1:13">
      <c r="A9" s="4" t="s">
        <v>6</v>
      </c>
      <c r="B9" s="13" t="s">
        <v>24</v>
      </c>
      <c r="C9" s="30" t="s">
        <v>29</v>
      </c>
      <c r="D9" s="18">
        <v>58</v>
      </c>
      <c r="E9" s="26">
        <f>L9/K9</f>
        <v>1.1447061711243407</v>
      </c>
      <c r="F9" s="13" t="s">
        <v>86</v>
      </c>
      <c r="G9" s="44">
        <v>40</v>
      </c>
      <c r="H9" s="44">
        <v>42.5</v>
      </c>
      <c r="I9" s="76">
        <v>45</v>
      </c>
      <c r="J9" s="8"/>
      <c r="K9" s="29">
        <v>42.5</v>
      </c>
      <c r="L9" s="22">
        <f>500/(594.31747775582-27.23842536447*D9+0.82112226871*D9*D9-0.00930733913*D9*D9*D9+0.00004731582*D9*D9*D9*D9-0.00000009054*D9*D9*D9*D9*D9)*K9</f>
        <v>48.65001227278448</v>
      </c>
      <c r="M9" s="14" t="s">
        <v>91</v>
      </c>
    </row>
    <row r="10" spans="1:13">
      <c r="B10" s="15"/>
      <c r="C10" s="15"/>
      <c r="D10" s="19"/>
      <c r="E10" s="24"/>
      <c r="F10" s="15"/>
      <c r="G10" s="28"/>
      <c r="H10" s="43"/>
      <c r="I10" s="43"/>
      <c r="M10" s="6"/>
    </row>
    <row r="11" spans="1:13" ht="16">
      <c r="A11" s="94" t="s">
        <v>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>
      <c r="A12" s="46" t="s">
        <v>6</v>
      </c>
      <c r="B12" s="54" t="s">
        <v>37</v>
      </c>
      <c r="C12" s="56" t="s">
        <v>70</v>
      </c>
      <c r="D12" s="57">
        <v>72.05</v>
      </c>
      <c r="E12" s="47">
        <f>L12/K12</f>
        <v>0.73331124587297092</v>
      </c>
      <c r="F12" s="54" t="s">
        <v>86</v>
      </c>
      <c r="G12" s="60">
        <v>82.5</v>
      </c>
      <c r="H12" s="73">
        <v>90</v>
      </c>
      <c r="I12" s="48">
        <v>90</v>
      </c>
      <c r="J12" s="86"/>
      <c r="K12" s="61">
        <v>90</v>
      </c>
      <c r="L12" s="65">
        <f>500/(-216.0475144+16.2606339*D12-0.002388645*D12*D12-0.00113732*D12*D12*D12+0.00000701863*D12*D12*D12*D12-0.0000000129*D12*D12*D12*D12*D12)*K12</f>
        <v>65.998012128567382</v>
      </c>
      <c r="M12" s="49" t="s">
        <v>95</v>
      </c>
    </row>
    <row r="13" spans="1:13">
      <c r="A13" s="27" t="s">
        <v>7</v>
      </c>
      <c r="B13" s="80" t="s">
        <v>38</v>
      </c>
      <c r="C13" s="81" t="s">
        <v>71</v>
      </c>
      <c r="D13" s="82">
        <v>73.150000000000006</v>
      </c>
      <c r="E13" s="24">
        <f>L13/K13</f>
        <v>0.72525978295970028</v>
      </c>
      <c r="F13" s="80" t="s">
        <v>87</v>
      </c>
      <c r="G13" s="83">
        <v>80</v>
      </c>
      <c r="H13" s="85">
        <v>82.5</v>
      </c>
      <c r="I13" s="77">
        <v>85</v>
      </c>
      <c r="J13" s="87"/>
      <c r="K13" s="88">
        <v>82.5</v>
      </c>
      <c r="L13" s="84">
        <f>500/(-216.0475144+16.2606339*D13-0.002388645*D13*D13-0.00113732*D13*D13*D13+0.00000701863*D13*D13*D13*D13-0.0000000129*D13*D13*D13*D13*D13)*K13</f>
        <v>59.833932094175275</v>
      </c>
      <c r="M13" s="78" t="s">
        <v>95</v>
      </c>
    </row>
    <row r="14" spans="1:13">
      <c r="A14" s="50" t="s">
        <v>6</v>
      </c>
      <c r="B14" s="55" t="s">
        <v>31</v>
      </c>
      <c r="C14" s="58" t="s">
        <v>39</v>
      </c>
      <c r="D14" s="59">
        <v>74.900000000000006</v>
      </c>
      <c r="E14" s="51">
        <f>L14/K14</f>
        <v>0.71319912118593609</v>
      </c>
      <c r="F14" s="55" t="s">
        <v>86</v>
      </c>
      <c r="G14" s="62">
        <v>125</v>
      </c>
      <c r="H14" s="74">
        <v>130</v>
      </c>
      <c r="I14" s="52">
        <v>130</v>
      </c>
      <c r="J14" s="89"/>
      <c r="K14" s="63">
        <v>130</v>
      </c>
      <c r="L14" s="67">
        <f>500/(-216.0475144+16.2606339*D14-0.002388645*D14*D14-0.00113732*D14*D14*D14+0.00000701863*D14*D14*D14*D14-0.0000000129*D14*D14*D14*D14*D14)*K14</f>
        <v>92.715885754171694</v>
      </c>
      <c r="M14" s="53" t="s">
        <v>91</v>
      </c>
    </row>
    <row r="15" spans="1:13">
      <c r="B15" s="15"/>
      <c r="C15" s="15"/>
      <c r="D15" s="19"/>
      <c r="E15" s="24"/>
      <c r="F15" s="15"/>
      <c r="M15" s="6"/>
    </row>
    <row r="16" spans="1:13" ht="16">
      <c r="A16" s="94" t="s">
        <v>82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13">
      <c r="A17" s="46" t="s">
        <v>6</v>
      </c>
      <c r="B17" s="54" t="s">
        <v>40</v>
      </c>
      <c r="C17" s="56" t="s">
        <v>72</v>
      </c>
      <c r="D17" s="57">
        <v>82.2</v>
      </c>
      <c r="E17" s="47">
        <f>L17/K17</f>
        <v>0.67134038500958682</v>
      </c>
      <c r="F17" s="54" t="s">
        <v>86</v>
      </c>
      <c r="G17" s="60">
        <v>95</v>
      </c>
      <c r="H17" s="60">
        <v>100</v>
      </c>
      <c r="I17" s="64">
        <v>105</v>
      </c>
      <c r="J17" s="69"/>
      <c r="K17" s="61">
        <v>105</v>
      </c>
      <c r="L17" s="65">
        <f>500/(-216.0475144+16.2606339*D17-0.002388645*D17*D17-0.00113732*D17*D17*D17+0.00000701863*D17*D17*D17*D17-0.0000000129*D17*D17*D17*D17*D17)*K17</f>
        <v>70.49074042600661</v>
      </c>
      <c r="M17" s="49" t="s">
        <v>95</v>
      </c>
    </row>
    <row r="18" spans="1:13">
      <c r="A18" s="50" t="s">
        <v>7</v>
      </c>
      <c r="B18" s="55" t="s">
        <v>30</v>
      </c>
      <c r="C18" s="58" t="s">
        <v>73</v>
      </c>
      <c r="D18" s="59">
        <v>81.400000000000006</v>
      </c>
      <c r="E18" s="51">
        <f>L18/K18</f>
        <v>0.67534339352127093</v>
      </c>
      <c r="F18" s="55" t="s">
        <v>86</v>
      </c>
      <c r="G18" s="62">
        <v>90</v>
      </c>
      <c r="H18" s="62">
        <v>95</v>
      </c>
      <c r="I18" s="72">
        <v>100</v>
      </c>
      <c r="J18" s="71"/>
      <c r="K18" s="63">
        <v>100</v>
      </c>
      <c r="L18" s="67">
        <f>500/(-216.0475144+16.2606339*D18-0.002388645*D18*D18-0.00113732*D18*D18*D18+0.00000701863*D18*D18*D18*D18-0.0000000129*D18*D18*D18*D18*D18)*K18</f>
        <v>67.534339352127091</v>
      </c>
      <c r="M18" s="53" t="s">
        <v>95</v>
      </c>
    </row>
    <row r="19" spans="1:13">
      <c r="B19" s="15"/>
      <c r="C19" s="15"/>
      <c r="D19" s="19"/>
      <c r="E19" s="24"/>
      <c r="F19" s="15"/>
      <c r="M19" s="6"/>
    </row>
    <row r="20" spans="1:13" ht="16">
      <c r="A20" s="94" t="s">
        <v>41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3">
      <c r="A21" s="46" t="s">
        <v>6</v>
      </c>
      <c r="B21" s="54" t="s">
        <v>42</v>
      </c>
      <c r="C21" s="56" t="s">
        <v>74</v>
      </c>
      <c r="D21" s="57">
        <v>84.1</v>
      </c>
      <c r="E21" s="47">
        <f>L21/K21</f>
        <v>0.66233401317728435</v>
      </c>
      <c r="F21" s="54" t="s">
        <v>86</v>
      </c>
      <c r="G21" s="60">
        <v>125</v>
      </c>
      <c r="H21" s="64">
        <v>130</v>
      </c>
      <c r="I21" s="90"/>
      <c r="J21" s="86"/>
      <c r="K21" s="61">
        <v>130</v>
      </c>
      <c r="L21" s="65">
        <f>500/(-216.0475144+16.2606339*D21-0.002388645*D21*D21-0.00113732*D21*D21*D21+0.00000701863*D21*D21*D21*D21-0.0000000129*D21*D21*D21*D21*D21)*K21</f>
        <v>86.10342171304697</v>
      </c>
      <c r="M21" s="49" t="s">
        <v>95</v>
      </c>
    </row>
    <row r="22" spans="1:13">
      <c r="A22" s="50" t="s">
        <v>6</v>
      </c>
      <c r="B22" s="55" t="s">
        <v>43</v>
      </c>
      <c r="C22" s="58" t="s">
        <v>44</v>
      </c>
      <c r="D22" s="59">
        <v>84.5</v>
      </c>
      <c r="E22" s="51">
        <f>L22/K22</f>
        <v>0.66052377043750365</v>
      </c>
      <c r="F22" s="55" t="s">
        <v>86</v>
      </c>
      <c r="G22" s="62">
        <v>150</v>
      </c>
      <c r="H22" s="72">
        <v>160</v>
      </c>
      <c r="I22" s="79">
        <v>165</v>
      </c>
      <c r="J22" s="89"/>
      <c r="K22" s="63">
        <v>160</v>
      </c>
      <c r="L22" s="67">
        <f>500/(-216.0475144+16.2606339*D22-0.002388645*D22*D22-0.00113732*D22*D22*D22+0.00000701863*D22*D22*D22*D22-0.0000000129*D22*D22*D22*D22*D22)*K22</f>
        <v>105.68380327000058</v>
      </c>
      <c r="M22" s="53" t="s">
        <v>91</v>
      </c>
    </row>
    <row r="23" spans="1:13">
      <c r="B23" s="15"/>
      <c r="C23" s="15"/>
      <c r="D23" s="19"/>
      <c r="E23" s="24"/>
      <c r="F23" s="15"/>
      <c r="M23" s="6"/>
    </row>
    <row r="24" spans="1:13" ht="16">
      <c r="A24" s="94" t="s">
        <v>10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>
      <c r="A25" s="46" t="s">
        <v>6</v>
      </c>
      <c r="B25" s="54" t="s">
        <v>46</v>
      </c>
      <c r="C25" s="56" t="s">
        <v>45</v>
      </c>
      <c r="D25" s="57">
        <v>105.9</v>
      </c>
      <c r="E25" s="47">
        <f>L25/K25</f>
        <v>0.5956935883905542</v>
      </c>
      <c r="F25" s="54" t="s">
        <v>87</v>
      </c>
      <c r="G25" s="60">
        <v>180</v>
      </c>
      <c r="H25" s="60">
        <v>190</v>
      </c>
      <c r="I25" s="64">
        <v>195</v>
      </c>
      <c r="J25" s="69"/>
      <c r="K25" s="61">
        <v>195</v>
      </c>
      <c r="L25" s="65">
        <f>500/(-216.0475144+16.2606339*D25-0.002388645*D25*D25-0.00113732*D25*D25*D25+0.00000701863*D25*D25*D25*D25-0.0000000129*D25*D25*D25*D25*D25)*K25</f>
        <v>116.16024973615806</v>
      </c>
      <c r="M25" s="49" t="s">
        <v>92</v>
      </c>
    </row>
    <row r="26" spans="1:13">
      <c r="A26" s="50" t="s">
        <v>7</v>
      </c>
      <c r="B26" s="55" t="s">
        <v>47</v>
      </c>
      <c r="C26" s="58" t="s">
        <v>48</v>
      </c>
      <c r="D26" s="59">
        <v>103.3</v>
      </c>
      <c r="E26" s="51">
        <f>L26/K26</f>
        <v>0.60097923772034567</v>
      </c>
      <c r="F26" s="55" t="s">
        <v>88</v>
      </c>
      <c r="G26" s="62">
        <v>135</v>
      </c>
      <c r="H26" s="62">
        <v>140</v>
      </c>
      <c r="I26" s="72">
        <v>145</v>
      </c>
      <c r="J26" s="71"/>
      <c r="K26" s="63">
        <v>145</v>
      </c>
      <c r="L26" s="67">
        <f>500/(-216.0475144+16.2606339*D26-0.002388645*D26*D26-0.00113732*D26*D26*D26+0.00000701863*D26*D26*D26*D26-0.0000000129*D26*D26*D26*D26*D26)*K26</f>
        <v>87.141989469450124</v>
      </c>
      <c r="M26" s="53" t="s">
        <v>92</v>
      </c>
    </row>
    <row r="27" spans="1:13">
      <c r="B27" s="15"/>
      <c r="C27" s="15"/>
      <c r="D27" s="19"/>
      <c r="E27" s="24"/>
      <c r="F27" s="15"/>
      <c r="M27" s="6"/>
    </row>
    <row r="28" spans="1:13" ht="14">
      <c r="B28" s="36"/>
      <c r="C28" s="36"/>
      <c r="D28" s="20"/>
      <c r="E28" s="75"/>
      <c r="F28" s="15"/>
      <c r="M28" s="6"/>
    </row>
    <row r="29" spans="1:13" ht="14">
      <c r="B29" s="2"/>
      <c r="C29" s="2"/>
      <c r="D29" s="37"/>
      <c r="E29" s="41"/>
      <c r="F29" s="15"/>
      <c r="M29" s="6"/>
    </row>
    <row r="30" spans="1:13">
      <c r="B30" s="15"/>
      <c r="C30" s="6"/>
      <c r="D30" s="28"/>
      <c r="E30" s="23"/>
      <c r="F30" s="15"/>
      <c r="M30" s="6"/>
    </row>
    <row r="31" spans="1:13" ht="13" customHeight="1">
      <c r="B31" s="15"/>
      <c r="C31" s="6"/>
      <c r="D31" s="28"/>
      <c r="E31" s="23"/>
      <c r="F31" s="15"/>
      <c r="M31" s="6"/>
    </row>
    <row r="32" spans="1:13" ht="13" customHeight="1">
      <c r="B32" s="15"/>
      <c r="C32" s="6"/>
      <c r="D32" s="28"/>
      <c r="E32" s="23"/>
    </row>
    <row r="33" ht="18" customHeight="1"/>
    <row r="35" ht="13.5" customHeight="1"/>
  </sheetData>
  <mergeCells count="17">
    <mergeCell ref="A1:M2"/>
    <mergeCell ref="C3:C4"/>
    <mergeCell ref="D3:D4"/>
    <mergeCell ref="E3:E4"/>
    <mergeCell ref="A3:A4"/>
    <mergeCell ref="M3:M4"/>
    <mergeCell ref="B3:B4"/>
    <mergeCell ref="G3:J3"/>
    <mergeCell ref="K3:K4"/>
    <mergeCell ref="F3:F4"/>
    <mergeCell ref="L3:L4"/>
    <mergeCell ref="A5:M5"/>
    <mergeCell ref="A8:M8"/>
    <mergeCell ref="A24:M24"/>
    <mergeCell ref="A11:M11"/>
    <mergeCell ref="A16:M16"/>
    <mergeCell ref="A20:M20"/>
  </mergeCells>
  <phoneticPr fontId="7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E4F0-E795-4171-9FC5-76E319257EF1}">
  <dimension ref="A1:M31"/>
  <sheetViews>
    <sheetView zoomScaleNormal="100" workbookViewId="0">
      <selection activeCell="M10" sqref="M10"/>
    </sheetView>
  </sheetViews>
  <sheetFormatPr baseColWidth="10" defaultColWidth="8.83203125" defaultRowHeight="13"/>
  <cols>
    <col min="1" max="1" width="8.1640625" style="5" customWidth="1"/>
    <col min="2" max="2" width="22.5" style="3" customWidth="1"/>
    <col min="3" max="3" width="28" style="3" customWidth="1"/>
    <col min="4" max="4" width="16.1640625" style="21" customWidth="1"/>
    <col min="5" max="5" width="12.5" style="25" customWidth="1"/>
    <col min="6" max="6" width="37" style="3" customWidth="1"/>
    <col min="7" max="9" width="5.6640625" style="9" bestFit="1" customWidth="1"/>
    <col min="10" max="10" width="4.33203125" style="9" bestFit="1" customWidth="1"/>
    <col min="11" max="11" width="10.5" style="28" bestFit="1" customWidth="1"/>
    <col min="12" max="12" width="8.6640625" style="23" bestFit="1" customWidth="1"/>
    <col min="13" max="13" width="19.6640625" style="10" customWidth="1"/>
  </cols>
  <sheetData>
    <row r="1" spans="1:13" s="1" customFormat="1" ht="29" customHeight="1">
      <c r="A1" s="117" t="s">
        <v>78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</row>
    <row r="2" spans="1:13" s="1" customFormat="1" ht="62" customHeight="1" thickBo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3" s="2" customFormat="1" ht="12" customHeight="1">
      <c r="A3" s="125" t="s">
        <v>85</v>
      </c>
      <c r="B3" s="129" t="s">
        <v>0</v>
      </c>
      <c r="C3" s="119" t="s">
        <v>97</v>
      </c>
      <c r="D3" s="121" t="s">
        <v>1</v>
      </c>
      <c r="E3" s="123" t="s">
        <v>13</v>
      </c>
      <c r="F3" s="129" t="s">
        <v>2</v>
      </c>
      <c r="G3" s="129" t="s">
        <v>3</v>
      </c>
      <c r="H3" s="129"/>
      <c r="I3" s="129"/>
      <c r="J3" s="129"/>
      <c r="K3" s="131" t="s">
        <v>4</v>
      </c>
      <c r="L3" s="123" t="s">
        <v>5</v>
      </c>
      <c r="M3" s="127" t="s">
        <v>98</v>
      </c>
    </row>
    <row r="4" spans="1:13" s="2" customFormat="1" ht="21" customHeight="1" thickBot="1">
      <c r="A4" s="126"/>
      <c r="B4" s="130"/>
      <c r="C4" s="120"/>
      <c r="D4" s="122"/>
      <c r="E4" s="124"/>
      <c r="F4" s="130"/>
      <c r="G4" s="11">
        <v>1</v>
      </c>
      <c r="H4" s="11">
        <v>2</v>
      </c>
      <c r="I4" s="11">
        <v>3</v>
      </c>
      <c r="J4" s="11" t="s">
        <v>14</v>
      </c>
      <c r="K4" s="132"/>
      <c r="L4" s="124"/>
      <c r="M4" s="128"/>
    </row>
    <row r="5" spans="1:13" ht="18.75" customHeight="1">
      <c r="A5" s="116" t="s">
        <v>19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>
      <c r="A6" s="4" t="s">
        <v>6</v>
      </c>
      <c r="B6" s="13" t="s">
        <v>36</v>
      </c>
      <c r="C6" s="13" t="s">
        <v>81</v>
      </c>
      <c r="D6" s="32">
        <v>60</v>
      </c>
      <c r="E6" s="26">
        <f>L6/K6</f>
        <v>0.85286292431061383</v>
      </c>
      <c r="F6" s="13" t="s">
        <v>86</v>
      </c>
      <c r="G6" s="44">
        <v>55</v>
      </c>
      <c r="H6" s="44">
        <v>57.5</v>
      </c>
      <c r="I6" s="44">
        <v>60</v>
      </c>
      <c r="J6" s="8"/>
      <c r="K6" s="33">
        <v>60</v>
      </c>
      <c r="L6" s="22">
        <f>500/(-216.0475144+16.2606339*D6-0.002388645*D6*D6-0.00113732*D6*D6*D6+0.00000701863*D6*D6*D6*D6-0.0000000129*D6*D6*D6*D6*D6)*K6</f>
        <v>51.17177545863683</v>
      </c>
      <c r="M6" s="14" t="s">
        <v>92</v>
      </c>
    </row>
    <row r="7" spans="1:13" s="2" customFormat="1" ht="13" customHeight="1">
      <c r="C7" s="38"/>
      <c r="D7" s="39"/>
      <c r="E7" s="41"/>
      <c r="K7" s="40"/>
      <c r="L7" s="41"/>
    </row>
    <row r="8" spans="1:13" ht="18.75" customHeight="1">
      <c r="A8" s="116" t="s">
        <v>9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>
      <c r="A9" s="4" t="s">
        <v>6</v>
      </c>
      <c r="B9" s="13" t="s">
        <v>26</v>
      </c>
      <c r="C9" s="30" t="s">
        <v>49</v>
      </c>
      <c r="D9" s="32">
        <v>96.8</v>
      </c>
      <c r="E9" s="26">
        <f>L9/K9</f>
        <v>0.61681793079937863</v>
      </c>
      <c r="F9" s="13" t="s">
        <v>87</v>
      </c>
      <c r="G9" s="44">
        <v>180</v>
      </c>
      <c r="H9" s="76">
        <v>190</v>
      </c>
      <c r="I9" s="44">
        <v>190</v>
      </c>
      <c r="J9" s="8"/>
      <c r="K9" s="33">
        <v>190</v>
      </c>
      <c r="L9" s="22">
        <f>500/(-216.0475144+16.2606339*D9-0.002388645*D9*D9-0.00113732*D9*D9*D9+0.00000701863*D9*D9*D9*D9-0.0000000129*D9*D9*D9*D9*D9)*K9</f>
        <v>117.19540685188194</v>
      </c>
      <c r="M9" s="14" t="s">
        <v>91</v>
      </c>
    </row>
    <row r="10" spans="1:13">
      <c r="B10" s="15"/>
      <c r="C10" s="15"/>
      <c r="D10" s="19"/>
      <c r="E10" s="24"/>
      <c r="F10" s="15"/>
      <c r="M10" s="6"/>
    </row>
    <row r="11" spans="1:13">
      <c r="F11" s="15"/>
      <c r="M11" s="6"/>
    </row>
    <row r="12" spans="1:13">
      <c r="F12" s="15"/>
      <c r="M12" s="6"/>
    </row>
    <row r="13" spans="1:13">
      <c r="F13" s="15"/>
      <c r="M13" s="6"/>
    </row>
    <row r="14" spans="1:13">
      <c r="B14" s="15"/>
      <c r="C14" s="15"/>
      <c r="D14" s="19"/>
      <c r="E14" s="24"/>
      <c r="F14" s="15"/>
      <c r="M14" s="6"/>
    </row>
    <row r="15" spans="1:13">
      <c r="B15" s="15"/>
      <c r="C15" s="15"/>
      <c r="D15" s="19"/>
      <c r="E15" s="24"/>
      <c r="F15" s="15"/>
      <c r="M15" s="6"/>
    </row>
    <row r="22" spans="1:13" s="12" customFormat="1">
      <c r="A22" s="5"/>
      <c r="B22" s="3"/>
      <c r="C22" s="3"/>
      <c r="D22" s="21"/>
      <c r="E22" s="25"/>
      <c r="F22" s="3"/>
      <c r="G22" s="9"/>
      <c r="H22" s="9"/>
      <c r="I22" s="9"/>
      <c r="J22" s="9"/>
      <c r="K22" s="28"/>
      <c r="L22" s="23"/>
      <c r="M22" s="10"/>
    </row>
    <row r="27" spans="1:13" ht="13" customHeight="1"/>
    <row r="28" spans="1:13" ht="13" customHeight="1"/>
    <row r="29" spans="1:13" ht="18" customHeight="1"/>
    <row r="31" spans="1:13" ht="13.5" customHeight="1"/>
  </sheetData>
  <mergeCells count="13">
    <mergeCell ref="A8:M8"/>
    <mergeCell ref="L3:L4"/>
    <mergeCell ref="M3:M4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A5:M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zoomScaleNormal="100" workbookViewId="0">
      <selection sqref="A1:M2"/>
    </sheetView>
  </sheetViews>
  <sheetFormatPr baseColWidth="10" defaultColWidth="8.83203125" defaultRowHeight="13"/>
  <cols>
    <col min="1" max="1" width="7.5" customWidth="1"/>
    <col min="2" max="2" width="23.1640625" customWidth="1"/>
    <col min="3" max="3" width="27.83203125" customWidth="1"/>
    <col min="4" max="4" width="16.5" style="21" customWidth="1"/>
    <col min="5" max="5" width="13.1640625" style="25" customWidth="1"/>
    <col min="6" max="6" width="35.83203125" bestFit="1" customWidth="1"/>
    <col min="7" max="9" width="5.6640625" bestFit="1" customWidth="1"/>
    <col min="10" max="10" width="4.33203125" bestFit="1" customWidth="1"/>
    <col min="11" max="11" width="10.5" style="17" bestFit="1" customWidth="1"/>
    <col min="12" max="12" width="8.6640625" style="25" bestFit="1" customWidth="1"/>
    <col min="13" max="13" width="23.1640625" customWidth="1"/>
  </cols>
  <sheetData>
    <row r="1" spans="1:19" ht="30" customHeight="1">
      <c r="A1" s="117" t="s">
        <v>79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6"/>
      <c r="O1" s="16"/>
      <c r="P1" s="16"/>
      <c r="Q1" s="16"/>
      <c r="R1" s="16"/>
      <c r="S1" s="16"/>
    </row>
    <row r="2" spans="1:19" ht="63" customHeight="1" thickBo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16"/>
      <c r="O2" s="16"/>
      <c r="P2" s="16"/>
      <c r="Q2" s="16"/>
      <c r="R2" s="16"/>
      <c r="S2" s="16"/>
    </row>
    <row r="3" spans="1:19" ht="12" customHeight="1">
      <c r="A3" s="99" t="s">
        <v>85</v>
      </c>
      <c r="B3" s="101" t="s">
        <v>0</v>
      </c>
      <c r="C3" s="103" t="s">
        <v>93</v>
      </c>
      <c r="D3" s="105" t="s">
        <v>11</v>
      </c>
      <c r="E3" s="107" t="s">
        <v>13</v>
      </c>
      <c r="F3" s="101" t="s">
        <v>2</v>
      </c>
      <c r="G3" s="113" t="s">
        <v>12</v>
      </c>
      <c r="H3" s="114"/>
      <c r="I3" s="114"/>
      <c r="J3" s="115"/>
      <c r="K3" s="109" t="s">
        <v>4</v>
      </c>
      <c r="L3" s="107" t="s">
        <v>5</v>
      </c>
      <c r="M3" s="111" t="s">
        <v>94</v>
      </c>
      <c r="N3" s="2"/>
      <c r="O3" s="2"/>
      <c r="P3" s="2"/>
      <c r="Q3" s="2"/>
      <c r="R3" s="2"/>
      <c r="S3" s="2"/>
    </row>
    <row r="4" spans="1:19" ht="21" customHeight="1" thickBot="1">
      <c r="A4" s="100"/>
      <c r="B4" s="102"/>
      <c r="C4" s="104"/>
      <c r="D4" s="106"/>
      <c r="E4" s="108"/>
      <c r="F4" s="102"/>
      <c r="G4" s="11">
        <v>1</v>
      </c>
      <c r="H4" s="11">
        <v>2</v>
      </c>
      <c r="I4" s="11">
        <v>3</v>
      </c>
      <c r="J4" s="11" t="s">
        <v>14</v>
      </c>
      <c r="K4" s="110"/>
      <c r="L4" s="108"/>
      <c r="M4" s="112"/>
      <c r="N4" s="2"/>
      <c r="O4" s="2"/>
      <c r="P4" s="2"/>
      <c r="Q4" s="2"/>
      <c r="R4" s="2"/>
      <c r="S4" s="2"/>
    </row>
    <row r="5" spans="1:19" ht="16">
      <c r="A5" s="133" t="s">
        <v>52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9">
      <c r="A6" s="4" t="s">
        <v>6</v>
      </c>
      <c r="B6" s="13" t="s">
        <v>53</v>
      </c>
      <c r="C6" s="13" t="s">
        <v>54</v>
      </c>
      <c r="D6" s="18">
        <v>51.5</v>
      </c>
      <c r="E6" s="26">
        <f>L6/K6</f>
        <v>1.2559591216656298</v>
      </c>
      <c r="F6" s="13" t="s">
        <v>86</v>
      </c>
      <c r="G6" s="44">
        <v>70</v>
      </c>
      <c r="H6" s="44">
        <v>75</v>
      </c>
      <c r="I6" s="44">
        <v>80</v>
      </c>
      <c r="J6" s="8"/>
      <c r="K6" s="29">
        <v>80</v>
      </c>
      <c r="L6" s="22">
        <f>500/(594.31747775582-27.23842536447*D6+0.82112226871*D6*D6-0.00930733913*D6*D6*D6+0.00004731582*D6*D6*D6*D6-0.00000009054*D6*D6*D6*D6*D6)*K6</f>
        <v>100.47672973325038</v>
      </c>
      <c r="M6" s="14" t="s">
        <v>91</v>
      </c>
    </row>
    <row r="7" spans="1:19">
      <c r="A7" s="5"/>
      <c r="B7" s="15"/>
      <c r="C7" s="15"/>
      <c r="D7" s="19"/>
      <c r="E7" s="24"/>
      <c r="F7" s="15"/>
      <c r="G7" s="28"/>
      <c r="H7" s="28"/>
      <c r="I7" s="28"/>
      <c r="J7" s="9"/>
      <c r="K7" s="28"/>
      <c r="L7" s="23"/>
      <c r="M7" s="6"/>
    </row>
    <row r="8" spans="1:19" ht="16">
      <c r="A8" s="94" t="s">
        <v>19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9">
      <c r="A9" s="4" t="s">
        <v>6</v>
      </c>
      <c r="B9" s="13" t="s">
        <v>55</v>
      </c>
      <c r="C9" s="13" t="s">
        <v>56</v>
      </c>
      <c r="D9" s="18">
        <v>59.8</v>
      </c>
      <c r="E9" s="26">
        <f>L9/K9</f>
        <v>1.1177762314534325</v>
      </c>
      <c r="F9" s="13" t="s">
        <v>86</v>
      </c>
      <c r="G9" s="44">
        <v>60</v>
      </c>
      <c r="H9" s="44">
        <v>65</v>
      </c>
      <c r="I9" s="44">
        <v>70</v>
      </c>
      <c r="J9" s="8"/>
      <c r="K9" s="29">
        <v>70</v>
      </c>
      <c r="L9" s="22">
        <f>500/(594.31747775582-27.23842536447*D9+0.82112226871*D9*D9-0.00930733913*D9*D9*D9+0.00004731582*D9*D9*D9*D9-0.00000009054*D9*D9*D9*D9*D9)*K9</f>
        <v>78.244336201740282</v>
      </c>
      <c r="M9" s="14" t="s">
        <v>91</v>
      </c>
    </row>
    <row r="10" spans="1:19">
      <c r="A10" s="5"/>
      <c r="B10" s="15"/>
      <c r="C10" s="15"/>
      <c r="D10" s="19"/>
      <c r="E10" s="24"/>
      <c r="F10" s="15"/>
      <c r="G10" s="28"/>
      <c r="H10" s="28"/>
      <c r="I10" s="28"/>
      <c r="J10" s="9"/>
      <c r="K10" s="28"/>
      <c r="L10" s="23"/>
      <c r="M10" s="6"/>
    </row>
    <row r="11" spans="1:19" ht="16">
      <c r="A11" s="116" t="s">
        <v>76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9">
      <c r="A12" s="4" t="s">
        <v>6</v>
      </c>
      <c r="B12" s="13" t="s">
        <v>57</v>
      </c>
      <c r="C12" s="13" t="s">
        <v>58</v>
      </c>
      <c r="D12" s="18">
        <v>66</v>
      </c>
      <c r="E12" s="26">
        <f>L12/K12</f>
        <v>1.0373740186494234</v>
      </c>
      <c r="F12" s="13" t="s">
        <v>86</v>
      </c>
      <c r="G12" s="44">
        <v>150</v>
      </c>
      <c r="H12" s="44">
        <v>155</v>
      </c>
      <c r="I12" s="76">
        <v>165</v>
      </c>
      <c r="J12" s="8"/>
      <c r="K12" s="29">
        <v>155</v>
      </c>
      <c r="L12" s="22">
        <f>500/(594.31747775582-27.23842536447*D12+0.82112226871*D12*D12-0.00930733913*D12*D12*D12+0.00004731582*D12*D12*D12*D12-0.00000009054*D12*D12*D12*D12*D12)*K12</f>
        <v>160.79297289066062</v>
      </c>
      <c r="M12" s="14" t="s">
        <v>91</v>
      </c>
    </row>
    <row r="13" spans="1:19">
      <c r="A13" s="5"/>
      <c r="B13" s="15"/>
      <c r="C13" s="15"/>
      <c r="D13" s="19"/>
      <c r="E13" s="24"/>
      <c r="F13" s="15"/>
      <c r="G13" s="28"/>
      <c r="H13" s="28"/>
      <c r="I13" s="28"/>
      <c r="J13" s="9"/>
      <c r="K13" s="28"/>
      <c r="L13" s="23"/>
      <c r="M13" s="6"/>
    </row>
    <row r="14" spans="1:19" ht="16">
      <c r="A14" s="116" t="s">
        <v>8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</row>
    <row r="15" spans="1:19">
      <c r="A15" s="4" t="s">
        <v>6</v>
      </c>
      <c r="B15" s="13" t="s">
        <v>59</v>
      </c>
      <c r="C15" s="13" t="s">
        <v>60</v>
      </c>
      <c r="D15" s="18">
        <v>74.150000000000006</v>
      </c>
      <c r="E15" s="26">
        <f>L15/K15</f>
        <v>0.95751046588496247</v>
      </c>
      <c r="F15" s="13" t="s">
        <v>86</v>
      </c>
      <c r="G15" s="44">
        <v>140</v>
      </c>
      <c r="H15" s="44">
        <v>150</v>
      </c>
      <c r="I15" s="44">
        <v>175</v>
      </c>
      <c r="J15" s="8"/>
      <c r="K15" s="29">
        <v>175</v>
      </c>
      <c r="L15" s="22">
        <f>500/(594.31747775582-27.23842536447*D15+0.82112226871*D15*D15-0.00930733913*D15*D15*D15+0.00004731582*D15*D15*D15*D15-0.00000009054*D15*D15*D15*D15*D15)*K15</f>
        <v>167.56433152986844</v>
      </c>
      <c r="M15" s="14" t="s">
        <v>91</v>
      </c>
    </row>
    <row r="16" spans="1:19">
      <c r="A16" s="5"/>
      <c r="B16" s="15"/>
      <c r="C16" s="15"/>
      <c r="D16" s="19"/>
      <c r="E16" s="24"/>
      <c r="F16" s="15"/>
      <c r="G16" s="28"/>
      <c r="H16" s="28"/>
      <c r="I16" s="28"/>
      <c r="J16" s="9"/>
      <c r="K16" s="28"/>
      <c r="L16" s="23"/>
      <c r="M16" s="6"/>
    </row>
    <row r="17" spans="1:13" ht="16">
      <c r="A17" s="116" t="s">
        <v>82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>
      <c r="A18" s="4" t="s">
        <v>6</v>
      </c>
      <c r="B18" s="13" t="s">
        <v>61</v>
      </c>
      <c r="C18" s="13" t="s">
        <v>62</v>
      </c>
      <c r="D18" s="18">
        <v>76.099999999999994</v>
      </c>
      <c r="E18" s="26">
        <f>L18/K18</f>
        <v>0.94211656645650088</v>
      </c>
      <c r="F18" s="13" t="s">
        <v>86</v>
      </c>
      <c r="G18" s="44">
        <v>65</v>
      </c>
      <c r="H18" s="44">
        <v>70</v>
      </c>
      <c r="I18" s="44">
        <v>75</v>
      </c>
      <c r="J18" s="8"/>
      <c r="K18" s="29">
        <v>75</v>
      </c>
      <c r="L18" s="22">
        <f>500/(594.31747775582-27.23842536447*D18+0.82112226871*D18*D18-0.00930733913*D18*D18*D18+0.00004731582*D18*D18*D18*D18-0.00000009054*D18*D18*D18*D18*D18)*K18</f>
        <v>70.658742484237564</v>
      </c>
      <c r="M18" s="14" t="s">
        <v>91</v>
      </c>
    </row>
    <row r="19" spans="1:13">
      <c r="A19" s="5"/>
      <c r="B19" s="15"/>
      <c r="C19" s="15"/>
      <c r="D19" s="19"/>
      <c r="E19" s="24"/>
      <c r="F19" s="15"/>
      <c r="G19" s="28"/>
      <c r="H19" s="28"/>
      <c r="I19" s="28"/>
      <c r="J19" s="9"/>
      <c r="K19" s="28"/>
      <c r="L19" s="23"/>
      <c r="M19" s="6"/>
    </row>
    <row r="20" spans="1:13" ht="16">
      <c r="A20" s="116" t="s">
        <v>76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13">
      <c r="A21" s="4" t="s">
        <v>6</v>
      </c>
      <c r="B21" s="13" t="s">
        <v>25</v>
      </c>
      <c r="C21" s="13" t="s">
        <v>68</v>
      </c>
      <c r="D21" s="18">
        <v>66.75</v>
      </c>
      <c r="E21" s="26">
        <f>L21/K21</f>
        <v>1.0288735276801626</v>
      </c>
      <c r="F21" s="13" t="s">
        <v>86</v>
      </c>
      <c r="G21" s="44">
        <v>135</v>
      </c>
      <c r="H21" s="44">
        <v>145</v>
      </c>
      <c r="I21" s="45">
        <v>150</v>
      </c>
      <c r="J21" s="8"/>
      <c r="K21" s="29">
        <v>145</v>
      </c>
      <c r="L21" s="22">
        <f>500/(594.31747775582-27.23842536447*D21+0.82112226871*D21*D21-0.00930733913*D21*D21*D21+0.00004731582*D21*D21*D21*D21-0.00000009054*D21*D21*D21*D21*D21)*K21</f>
        <v>149.18666151362359</v>
      </c>
      <c r="M21" s="14" t="s">
        <v>95</v>
      </c>
    </row>
    <row r="22" spans="1:13">
      <c r="A22" s="5"/>
      <c r="B22" s="15"/>
      <c r="C22" s="15"/>
      <c r="D22" s="19"/>
      <c r="E22" s="1"/>
      <c r="F22" s="15"/>
      <c r="G22" s="28"/>
      <c r="H22" s="28"/>
      <c r="I22" s="28"/>
      <c r="J22" s="9"/>
      <c r="K22" s="28"/>
      <c r="L22" s="23"/>
      <c r="M22" s="6"/>
    </row>
    <row r="23" spans="1:13" ht="16">
      <c r="A23" s="116" t="s">
        <v>41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3">
      <c r="A24" s="4" t="s">
        <v>6</v>
      </c>
      <c r="B24" s="13" t="s">
        <v>63</v>
      </c>
      <c r="C24" s="13" t="s">
        <v>64</v>
      </c>
      <c r="D24" s="18">
        <v>88.35</v>
      </c>
      <c r="E24" s="26">
        <f>L24/K24</f>
        <v>0.64449912172401924</v>
      </c>
      <c r="F24" s="13" t="s">
        <v>87</v>
      </c>
      <c r="G24" s="44">
        <v>225</v>
      </c>
      <c r="H24" s="44">
        <v>235</v>
      </c>
      <c r="I24" s="44">
        <v>245</v>
      </c>
      <c r="J24" s="8"/>
      <c r="K24" s="29">
        <v>245</v>
      </c>
      <c r="L24" s="22">
        <f>500/(-216.0475144+16.2606339*D24-0.002388645*D24*D24-0.00113732*D24*D24*D24+0.00000701863*D24*D24*D24*D24-0.0000000129*D24*D24*D24*D24*D24)*K24</f>
        <v>157.9022848223847</v>
      </c>
      <c r="M24" s="14" t="s">
        <v>96</v>
      </c>
    </row>
    <row r="25" spans="1:13">
      <c r="A25" s="27"/>
      <c r="B25" s="15"/>
      <c r="C25" s="15"/>
      <c r="D25" s="19"/>
      <c r="E25" s="24"/>
      <c r="F25" s="15"/>
      <c r="G25" s="9"/>
      <c r="H25" s="9"/>
      <c r="I25" s="9"/>
      <c r="J25" s="9"/>
      <c r="K25" s="28"/>
      <c r="L25" s="23"/>
      <c r="M25" s="6"/>
    </row>
    <row r="26" spans="1:13" ht="16">
      <c r="B26" s="7"/>
      <c r="C26" s="15"/>
      <c r="D26" s="20"/>
      <c r="E26" s="6"/>
    </row>
    <row r="27" spans="1:13" ht="14">
      <c r="B27" s="36"/>
      <c r="C27" s="36"/>
      <c r="D27" s="20"/>
      <c r="E27" s="6"/>
    </row>
    <row r="28" spans="1:13" ht="14">
      <c r="B28" s="2"/>
      <c r="C28" s="2"/>
      <c r="D28" s="37"/>
      <c r="E28" s="2"/>
    </row>
    <row r="29" spans="1:13">
      <c r="B29" s="15"/>
      <c r="C29" s="6"/>
      <c r="D29" s="28"/>
      <c r="E29" s="28"/>
    </row>
    <row r="30" spans="1:13">
      <c r="B30" s="15"/>
      <c r="C30" s="6"/>
      <c r="D30" s="28"/>
      <c r="E30" s="28"/>
    </row>
    <row r="31" spans="1:13">
      <c r="B31" s="15"/>
      <c r="C31" s="6"/>
      <c r="D31" s="28"/>
      <c r="E31" s="28"/>
    </row>
  </sheetData>
  <mergeCells count="18">
    <mergeCell ref="A8:M8"/>
    <mergeCell ref="A11:M11"/>
    <mergeCell ref="A14:M14"/>
    <mergeCell ref="A17:M17"/>
    <mergeCell ref="A23:M23"/>
    <mergeCell ref="A20:M20"/>
    <mergeCell ref="A5:M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M3:M4"/>
    <mergeCell ref="L3:L4"/>
  </mergeCells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zoomScaleNormal="100" workbookViewId="0">
      <selection activeCell="M10" sqref="M10"/>
    </sheetView>
  </sheetViews>
  <sheetFormatPr baseColWidth="10" defaultColWidth="9.1640625" defaultRowHeight="13"/>
  <cols>
    <col min="1" max="1" width="7.5" style="6" bestFit="1" customWidth="1"/>
    <col min="2" max="2" width="21.1640625" style="6" bestFit="1" customWidth="1"/>
    <col min="3" max="3" width="26.33203125" style="6" customWidth="1"/>
    <col min="4" max="4" width="14.83203125" style="6" customWidth="1"/>
    <col min="5" max="5" width="7.5" style="75" customWidth="1"/>
    <col min="6" max="6" width="37" style="6" customWidth="1"/>
    <col min="7" max="9" width="4.6640625" style="9" bestFit="1" customWidth="1"/>
    <col min="10" max="10" width="4.33203125" style="9" bestFit="1" customWidth="1"/>
    <col min="11" max="11" width="10.5" style="9" bestFit="1" customWidth="1"/>
    <col min="12" max="12" width="9.6640625" style="23" bestFit="1" customWidth="1"/>
    <col min="13" max="13" width="15.83203125" style="6" bestFit="1" customWidth="1"/>
    <col min="14" max="16384" width="9.1640625" style="15"/>
  </cols>
  <sheetData>
    <row r="1" spans="1:14" s="5" customFormat="1" ht="29" customHeight="1">
      <c r="A1" s="135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N1" s="35"/>
    </row>
    <row r="2" spans="1:14" s="5" customFormat="1" ht="63" customHeight="1" thickBo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35"/>
    </row>
    <row r="3" spans="1:14" s="2" customFormat="1" ht="12.75" customHeight="1">
      <c r="A3" s="141" t="s">
        <v>85</v>
      </c>
      <c r="B3" s="142" t="s">
        <v>0</v>
      </c>
      <c r="C3" s="144" t="s">
        <v>89</v>
      </c>
      <c r="D3" s="144" t="s">
        <v>15</v>
      </c>
      <c r="E3" s="145" t="s">
        <v>16</v>
      </c>
      <c r="F3" s="146" t="s">
        <v>17</v>
      </c>
      <c r="G3" s="146" t="s">
        <v>84</v>
      </c>
      <c r="H3" s="146"/>
      <c r="I3" s="146"/>
      <c r="J3" s="146"/>
      <c r="K3" s="146" t="s">
        <v>4</v>
      </c>
      <c r="L3" s="145" t="s">
        <v>5</v>
      </c>
      <c r="M3" s="147" t="s">
        <v>90</v>
      </c>
    </row>
    <row r="4" spans="1:14" s="2" customFormat="1" ht="21" customHeight="1" thickBot="1">
      <c r="A4" s="126"/>
      <c r="B4" s="143"/>
      <c r="C4" s="130"/>
      <c r="D4" s="130"/>
      <c r="E4" s="124"/>
      <c r="F4" s="130"/>
      <c r="G4" s="11">
        <v>1</v>
      </c>
      <c r="H4" s="11">
        <v>2</v>
      </c>
      <c r="I4" s="11">
        <v>3</v>
      </c>
      <c r="J4" s="11" t="s">
        <v>14</v>
      </c>
      <c r="K4" s="130"/>
      <c r="L4" s="124"/>
      <c r="M4" s="128"/>
    </row>
    <row r="5" spans="1:14" ht="16">
      <c r="A5" s="134" t="s">
        <v>34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4">
      <c r="A6" s="34" t="s">
        <v>6</v>
      </c>
      <c r="B6" s="13" t="s">
        <v>65</v>
      </c>
      <c r="C6" s="30" t="s">
        <v>83</v>
      </c>
      <c r="D6" s="18">
        <v>73.5</v>
      </c>
      <c r="E6" s="91">
        <f t="shared" ref="E6" si="0">L6/D6</f>
        <v>0.75331669611870555</v>
      </c>
      <c r="F6" s="13" t="s">
        <v>88</v>
      </c>
      <c r="G6" s="31" t="s">
        <v>33</v>
      </c>
      <c r="H6" s="92">
        <v>50</v>
      </c>
      <c r="I6" s="31" t="s">
        <v>66</v>
      </c>
      <c r="J6" s="34"/>
      <c r="K6" s="34" t="s">
        <v>66</v>
      </c>
      <c r="L6" s="93">
        <f t="shared" ref="L6" si="1">500/(594.31747775582-27.23842536447*D6+0.82112226871*D6*D6-0.00930733913*D6*D6*D6+0.00004731582*D6*D6*D6*D6-0.00000009054*D6*D6*D6*D6*D6)*K6</f>
        <v>55.368777164724861</v>
      </c>
      <c r="M6" s="14" t="s">
        <v>91</v>
      </c>
    </row>
    <row r="7" spans="1:14" s="2" customFormat="1" ht="14">
      <c r="B7" s="42"/>
      <c r="E7" s="41"/>
      <c r="L7" s="41"/>
    </row>
    <row r="8" spans="1:14" ht="16">
      <c r="A8" s="134" t="s">
        <v>35</v>
      </c>
      <c r="B8" s="134"/>
      <c r="C8" s="134"/>
      <c r="D8" s="134"/>
      <c r="E8" s="134"/>
      <c r="F8" s="134"/>
      <c r="G8" s="134"/>
      <c r="H8" s="134"/>
      <c r="I8" s="134"/>
      <c r="J8" s="134"/>
    </row>
    <row r="9" spans="1:14">
      <c r="A9" s="34" t="s">
        <v>6</v>
      </c>
      <c r="B9" s="13" t="s">
        <v>50</v>
      </c>
      <c r="C9" s="30" t="s">
        <v>51</v>
      </c>
      <c r="D9" s="18">
        <v>82</v>
      </c>
      <c r="E9" s="91">
        <f t="shared" ref="E9" si="2">L9/D9</f>
        <v>0.77071830488186432</v>
      </c>
      <c r="F9" s="13" t="s">
        <v>88</v>
      </c>
      <c r="G9" s="92">
        <v>60</v>
      </c>
      <c r="H9" s="92">
        <v>65</v>
      </c>
      <c r="I9" s="92">
        <v>70</v>
      </c>
      <c r="J9" s="34"/>
      <c r="K9" s="33">
        <v>70</v>
      </c>
      <c r="L9" s="93">
        <f t="shared" ref="L9" si="3">500/(594.31747775582-27.23842536447*D9+0.82112226871*D9*D9-0.00930733913*D9*D9*D9+0.00004731582*D9*D9*D9*D9-0.00000009054*D9*D9*D9*D9*D9)*K9</f>
        <v>63.198901000312873</v>
      </c>
      <c r="M9" s="14" t="s">
        <v>92</v>
      </c>
    </row>
    <row r="10" spans="1:14">
      <c r="A10"/>
      <c r="B10"/>
      <c r="C10"/>
      <c r="D10"/>
      <c r="E10" s="25"/>
      <c r="F10"/>
      <c r="G10"/>
      <c r="H10"/>
      <c r="I10"/>
      <c r="J10"/>
      <c r="K10"/>
      <c r="L10" s="25"/>
      <c r="M10"/>
      <c r="N10"/>
    </row>
    <row r="11" spans="1:14">
      <c r="A11"/>
      <c r="B11"/>
      <c r="C11"/>
      <c r="D11"/>
      <c r="E11" s="25"/>
      <c r="F11"/>
      <c r="G11"/>
      <c r="H11"/>
      <c r="I11"/>
      <c r="J11"/>
      <c r="K11"/>
      <c r="L11" s="25"/>
      <c r="M11"/>
      <c r="N11"/>
    </row>
    <row r="12" spans="1:14">
      <c r="A12"/>
      <c r="B12"/>
      <c r="C12"/>
      <c r="D12"/>
      <c r="E12" s="25"/>
      <c r="F12"/>
      <c r="G12"/>
      <c r="H12"/>
      <c r="I12"/>
      <c r="J12"/>
      <c r="K12"/>
      <c r="L12" s="25"/>
      <c r="M12"/>
      <c r="N12"/>
    </row>
    <row r="13" spans="1:14">
      <c r="C13" s="9"/>
      <c r="D13" s="9"/>
      <c r="E13" s="23"/>
      <c r="F13" s="9"/>
      <c r="H13" s="6"/>
      <c r="I13" s="15"/>
      <c r="J13" s="15"/>
      <c r="K13" s="15"/>
      <c r="L13" s="24"/>
      <c r="M13" s="15"/>
    </row>
    <row r="14" spans="1:14">
      <c r="C14" s="9"/>
      <c r="D14" s="9"/>
      <c r="E14" s="23"/>
      <c r="F14" s="9"/>
      <c r="H14" s="6"/>
      <c r="I14" s="15"/>
      <c r="J14" s="15"/>
      <c r="K14" s="15"/>
      <c r="L14" s="24"/>
      <c r="M14" s="15"/>
    </row>
    <row r="15" spans="1:14">
      <c r="C15" s="9"/>
      <c r="D15" s="9"/>
      <c r="E15" s="23"/>
      <c r="F15" s="9"/>
      <c r="H15" s="6"/>
      <c r="I15" s="15"/>
      <c r="J15" s="15"/>
      <c r="K15" s="15"/>
      <c r="L15" s="24"/>
      <c r="M15" s="15"/>
    </row>
    <row r="16" spans="1:14">
      <c r="C16" s="9"/>
      <c r="D16" s="9"/>
      <c r="E16" s="23"/>
      <c r="F16" s="9"/>
      <c r="H16" s="6"/>
      <c r="I16" s="15"/>
      <c r="J16" s="15"/>
      <c r="K16" s="15"/>
      <c r="L16" s="24"/>
      <c r="M16" s="15"/>
    </row>
    <row r="17" spans="2:13">
      <c r="C17" s="9"/>
      <c r="D17" s="9"/>
      <c r="E17" s="23"/>
      <c r="F17" s="9"/>
      <c r="H17" s="6"/>
      <c r="I17" s="15"/>
      <c r="J17" s="15"/>
      <c r="K17" s="15"/>
      <c r="L17" s="24"/>
      <c r="M17" s="15"/>
    </row>
    <row r="18" spans="2:13">
      <c r="C18" s="9"/>
      <c r="D18" s="9"/>
      <c r="E18" s="23"/>
      <c r="F18" s="9"/>
      <c r="H18" s="6"/>
      <c r="I18" s="15"/>
      <c r="J18" s="15"/>
      <c r="K18" s="15"/>
      <c r="L18" s="24"/>
      <c r="M18" s="15"/>
    </row>
    <row r="19" spans="2:13">
      <c r="C19" s="9"/>
      <c r="D19" s="9"/>
      <c r="E19" s="23"/>
      <c r="F19" s="9"/>
      <c r="H19" s="6"/>
      <c r="I19" s="15"/>
      <c r="J19" s="15"/>
      <c r="K19" s="15"/>
      <c r="L19" s="24"/>
      <c r="M19" s="15"/>
    </row>
    <row r="20" spans="2:13">
      <c r="B20" s="6" t="s">
        <v>18</v>
      </c>
      <c r="C20" s="9"/>
      <c r="D20" s="9"/>
      <c r="E20" s="23"/>
      <c r="F20" s="9"/>
      <c r="H20" s="6"/>
      <c r="I20" s="15"/>
      <c r="J20" s="15"/>
      <c r="K20" s="15"/>
      <c r="L20" s="24"/>
      <c r="M20" s="15"/>
    </row>
    <row r="21" spans="2:13">
      <c r="B21" s="6" t="s">
        <v>18</v>
      </c>
      <c r="C21" s="9"/>
      <c r="D21" s="9"/>
      <c r="E21" s="23"/>
      <c r="F21" s="9"/>
      <c r="H21" s="6"/>
      <c r="I21" s="15"/>
      <c r="J21" s="15"/>
      <c r="K21" s="15"/>
      <c r="L21" s="24"/>
      <c r="M21" s="15"/>
    </row>
    <row r="22" spans="2:13">
      <c r="B22" s="6" t="s">
        <v>18</v>
      </c>
      <c r="C22" s="9"/>
      <c r="D22" s="9"/>
      <c r="E22" s="23"/>
      <c r="F22" s="9"/>
      <c r="H22" s="6"/>
      <c r="I22" s="15"/>
      <c r="J22" s="15"/>
      <c r="K22" s="15"/>
      <c r="L22" s="24"/>
      <c r="M22" s="15"/>
    </row>
    <row r="23" spans="2:13">
      <c r="B23" s="6" t="s">
        <v>18</v>
      </c>
      <c r="C23" s="9"/>
      <c r="D23" s="9"/>
      <c r="E23" s="23"/>
      <c r="F23" s="9"/>
      <c r="H23" s="6"/>
      <c r="I23" s="15"/>
      <c r="J23" s="15"/>
      <c r="K23" s="15"/>
      <c r="L23" s="24"/>
      <c r="M23" s="15"/>
    </row>
    <row r="24" spans="2:13">
      <c r="B24" s="6" t="s">
        <v>18</v>
      </c>
      <c r="C24" s="9"/>
      <c r="D24" s="9"/>
      <c r="E24" s="23"/>
      <c r="F24" s="9"/>
      <c r="H24" s="6"/>
      <c r="I24" s="15"/>
      <c r="J24" s="15"/>
      <c r="K24" s="15"/>
      <c r="L24" s="24"/>
      <c r="M24" s="15"/>
    </row>
    <row r="25" spans="2:13">
      <c r="B25" s="6" t="s">
        <v>18</v>
      </c>
      <c r="C25" s="9"/>
      <c r="D25" s="9"/>
      <c r="E25" s="23"/>
      <c r="F25" s="9"/>
      <c r="H25" s="6"/>
      <c r="I25" s="15"/>
      <c r="J25" s="15"/>
      <c r="K25" s="15"/>
      <c r="L25" s="24"/>
      <c r="M25" s="15"/>
    </row>
    <row r="26" spans="2:13">
      <c r="B26" s="6" t="s">
        <v>18</v>
      </c>
      <c r="C26" s="9"/>
      <c r="D26" s="9"/>
      <c r="E26" s="23"/>
      <c r="F26" s="9"/>
      <c r="H26" s="6"/>
      <c r="I26" s="15"/>
      <c r="J26" s="15"/>
      <c r="K26" s="15"/>
      <c r="L26" s="24"/>
      <c r="M26" s="15"/>
    </row>
    <row r="27" spans="2:13">
      <c r="B27" s="6" t="s">
        <v>18</v>
      </c>
      <c r="C27" s="9"/>
      <c r="D27" s="9"/>
      <c r="E27" s="23"/>
      <c r="F27" s="9"/>
      <c r="H27" s="6"/>
      <c r="I27" s="15"/>
      <c r="J27" s="15"/>
      <c r="K27" s="15"/>
      <c r="L27" s="24"/>
      <c r="M27" s="15"/>
    </row>
  </sheetData>
  <mergeCells count="13">
    <mergeCell ref="A5:J5"/>
    <mergeCell ref="A8:J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IPL Двоеборье без экип </vt:lpstr>
      <vt:lpstr>IPL Жим без экип</vt:lpstr>
      <vt:lpstr>WRPF Военный жим</vt:lpstr>
      <vt:lpstr>IPL Тяга без экип</vt:lpstr>
      <vt:lpstr>СПР Подъем на бицепс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revision/>
  <dcterms:created xsi:type="dcterms:W3CDTF">2002-06-16T13:36:44Z</dcterms:created>
  <dcterms:modified xsi:type="dcterms:W3CDTF">2025-12-29T13:35:43Z</dcterms:modified>
</cp:coreProperties>
</file>