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0460" windowHeight="9255" firstSheet="1" activeTab="1"/>
  </bookViews>
  <sheets>
    <sheet name="Лист8" sheetId="13" r:id="rId1"/>
    <sheet name="Люб. жим б.э." sheetId="5" r:id="rId2"/>
  </sheets>
  <definedNames>
    <definedName name="_FilterDatabase" localSheetId="1" hidden="1">'Люб. жим б.э.'!$A$1:$K$3</definedName>
  </definedNames>
  <calcPr calcId="162913" refMode="R1C1"/>
</workbook>
</file>

<file path=xl/calcChain.xml><?xml version="1.0" encoding="utf-8"?>
<calcChain xmlns="http://schemas.openxmlformats.org/spreadsheetml/2006/main">
  <c r="L24" i="5" l="1"/>
  <c r="K24" i="5"/>
  <c r="D24" i="5"/>
  <c r="L21" i="5"/>
  <c r="K21" i="5"/>
  <c r="D21" i="5"/>
  <c r="L20" i="5"/>
  <c r="K20" i="5"/>
  <c r="D20" i="5"/>
  <c r="L17" i="5"/>
  <c r="K17" i="5"/>
  <c r="D17" i="5"/>
  <c r="L14" i="5"/>
  <c r="K14" i="5"/>
  <c r="D14" i="5"/>
  <c r="L13" i="5"/>
  <c r="K13" i="5"/>
  <c r="D13" i="5"/>
  <c r="L12" i="5"/>
  <c r="K12" i="5"/>
  <c r="D12" i="5"/>
  <c r="L9" i="5"/>
  <c r="K9" i="5"/>
  <c r="D9" i="5"/>
  <c r="L6" i="5"/>
  <c r="K6" i="5"/>
  <c r="D6" i="5"/>
</calcChain>
</file>

<file path=xl/sharedStrings.xml><?xml version="1.0" encoding="utf-8"?>
<sst xmlns="http://schemas.openxmlformats.org/spreadsheetml/2006/main" count="121" uniqueCount="82">
  <si>
    <t>ФИО</t>
  </si>
  <si>
    <t>Сумма</t>
  </si>
  <si>
    <t>Тренер</t>
  </si>
  <si>
    <t>Очки</t>
  </si>
  <si>
    <t>Команда</t>
  </si>
  <si>
    <t>Рек</t>
  </si>
  <si>
    <t>Коэф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</si>
  <si>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</si>
  <si>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</si>
  <si>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</si>
  <si>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</si>
  <si>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</si>
  <si>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Чемпионат ЮФО
Любители жим лежа без экипировки
Краснодар/Краснодарский край 22 - 23 октября 2022 г.</t>
  </si>
  <si>
    <t>Shv/Mel</t>
  </si>
  <si>
    <t>Жим лёжа</t>
  </si>
  <si>
    <t>ВЕСОВАЯ КАТЕГОРИЯ   67.5</t>
  </si>
  <si>
    <t>1. Чухраенко Владимир</t>
  </si>
  <si>
    <t>Юниоры 20 - 23 (24.03.2000)/22</t>
  </si>
  <si>
    <t>67,50</t>
  </si>
  <si>
    <t xml:space="preserve">лично </t>
  </si>
  <si>
    <t xml:space="preserve">Белореченск/Краснодарский край </t>
  </si>
  <si>
    <t>90,0</t>
  </si>
  <si>
    <t>95,0</t>
  </si>
  <si>
    <t xml:space="preserve"> </t>
  </si>
  <si>
    <t>ВЕСОВАЯ КАТЕГОРИЯ   75</t>
  </si>
  <si>
    <t>1. Лойко Артем</t>
  </si>
  <si>
    <t>Юноши 18 - 19 (08.04.2003)/19</t>
  </si>
  <si>
    <t>74,20</t>
  </si>
  <si>
    <t xml:space="preserve">Майкоп/Адыгея </t>
  </si>
  <si>
    <t>115,0</t>
  </si>
  <si>
    <t>120,0</t>
  </si>
  <si>
    <t xml:space="preserve">Лойко И. Н. </t>
  </si>
  <si>
    <t>ВЕСОВАЯ КАТЕГОРИЯ   82.5</t>
  </si>
  <si>
    <t>1. Ивасенко Владислав</t>
  </si>
  <si>
    <t>Юноши 14-15 (24.01.2008)/14</t>
  </si>
  <si>
    <t>79,70</t>
  </si>
  <si>
    <t xml:space="preserve">Анапа/Краснодарский край </t>
  </si>
  <si>
    <t>110,0</t>
  </si>
  <si>
    <t>130,0</t>
  </si>
  <si>
    <t xml:space="preserve">Шукшин П.Н. </t>
  </si>
  <si>
    <t>-. Васнев Денис</t>
  </si>
  <si>
    <t>Открытая (19.04.1986)/36</t>
  </si>
  <si>
    <t>81,90</t>
  </si>
  <si>
    <t xml:space="preserve">Light fit </t>
  </si>
  <si>
    <t xml:space="preserve">Краснодар/Краснодарский край </t>
  </si>
  <si>
    <t>125,0</t>
  </si>
  <si>
    <t>135,0</t>
  </si>
  <si>
    <t>137,5</t>
  </si>
  <si>
    <t xml:space="preserve">Ухобтов В. </t>
  </si>
  <si>
    <t>1. Дворкин Леонид</t>
  </si>
  <si>
    <t>Мастера 80+ (23.01.1941)/81</t>
  </si>
  <si>
    <t>76,90</t>
  </si>
  <si>
    <t xml:space="preserve">Проф-фитнес </t>
  </si>
  <si>
    <t>100,0</t>
  </si>
  <si>
    <t xml:space="preserve">Авраменко О. </t>
  </si>
  <si>
    <t>ВЕСОВАЯ КАТЕГОРИЯ   90</t>
  </si>
  <si>
    <t>1. Дейко Владислав</t>
  </si>
  <si>
    <t>Открытая (23.09.1993)/29</t>
  </si>
  <si>
    <t>88,10</t>
  </si>
  <si>
    <t>140,0</t>
  </si>
  <si>
    <t>ВЕСОВАЯ КАТЕГОРИЯ   100</t>
  </si>
  <si>
    <t>1. Куданов Иван</t>
  </si>
  <si>
    <t>Юниоры 20 - 23 (08.11.1998)/23</t>
  </si>
  <si>
    <t>99,60</t>
  </si>
  <si>
    <t xml:space="preserve">FTZ </t>
  </si>
  <si>
    <t>180,0</t>
  </si>
  <si>
    <t>187,5</t>
  </si>
  <si>
    <t xml:space="preserve">Геворк </t>
  </si>
  <si>
    <t>Открытая (08.11.1998)/23</t>
  </si>
  <si>
    <t>ВЕСОВАЯ КАТЕГОРИЯ   125</t>
  </si>
  <si>
    <t>1. Черепанов Александр</t>
  </si>
  <si>
    <t>Открытая (11.05.1989)/33</t>
  </si>
  <si>
    <t>125,00</t>
  </si>
  <si>
    <t>175,0</t>
  </si>
  <si>
    <t>185,0</t>
  </si>
  <si>
    <t xml:space="preserve">Дроб Максим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</si>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</sst>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0" fontId="0" fillId="0" borderId="11" xfId="0" applyNumberFormat="1" applyFont="1" applyFill="1" applyBorder="1" applyAlignment="1">
      <alignment horizontal="left"/>
    </xf>
    <xf numFmtId="49" fontId="6" fillId="0" borderId="11" xfId="0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left"/>
    </xf>
    <xf numFmtId="0" fontId="0" fillId="0" borderId="12" xfId="0" applyNumberFormat="1" applyFont="1" applyFill="1" applyBorder="1" applyAlignment="1">
      <alignment horizontal="left"/>
    </xf>
    <xf numFmtId="49" fontId="6" fillId="0" borderId="12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0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0" fontId="1" fillId="0" borderId="13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left"/>
    </xf>
    <xf numFmtId="0" fontId="1" fillId="0" borderId="8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workbookViewId="0">
      <selection activeCell="A3" sqref="A3:A4"/>
    </sheetView>
  </sheetViews>
  <sheetFormatPr defaultRowHeight="12.75" x14ac:dyDescent="0.2"/>
  <cols>
    <col min="1" max="1" width="25.85546875" style="4" bestFit="1" customWidth="1"/>
    <col min="2" max="2" width="27.85546875" style="4" customWidth="1"/>
    <col min="3" max="3" width="16.42578125" style="4" customWidth="1"/>
    <col min="4" max="4" width="6.5703125" style="5" bestFit="1" customWidth="1"/>
    <col min="5" max="5" width="23.7109375" style="4" bestFit="1" customWidth="1"/>
    <col min="6" max="6" width="21.140625" style="4" bestFit="1" customWidth="1"/>
    <col min="7" max="7" width="6.5703125" style="3" bestFit="1" customWidth="1"/>
    <col min="8" max="9" width="2.140625" style="3" bestFit="1" customWidth="1"/>
    <col min="10" max="10" width="4.85546875" style="3" bestFit="1" customWidth="1"/>
    <col min="11" max="13" width="2.140625" style="3" bestFit="1" customWidth="1"/>
    <col min="14" max="14" width="4.85546875" style="3" bestFit="1" customWidth="1"/>
    <col min="15" max="17" width="2.140625" style="3" bestFit="1" customWidth="1"/>
    <col min="18" max="18" width="4.85546875" style="3" bestFit="1" customWidth="1"/>
    <col min="19" max="19" width="5" style="3" bestFit="1" customWidth="1"/>
    <col min="20" max="20" width="10.42578125" style="3" bestFit="1" customWidth="1"/>
    <col min="21" max="21" width="5" style="3" bestFit="1" customWidth="1"/>
    <col min="22" max="22" width="10.42578125" style="3" bestFit="1" customWidth="1"/>
    <col min="23" max="23" width="7.85546875" style="8" bestFit="1" customWidth="1"/>
    <col min="24" max="24" width="8.5703125" style="9" bestFit="1" customWidth="1"/>
    <col min="25" max="25" width="23" style="4" bestFit="1" customWidth="1"/>
    <col min="26" max="16384" width="9.140625" style="3"/>
  </cols>
  <sheetData>
    <row r="1" spans="1:25" s="2" customFormat="1" ht="15" customHeight="1" x14ac:dyDescent="0.2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6"/>
    </row>
    <row r="2" spans="1:25" s="2" customFormat="1" ht="66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</row>
    <row r="3" spans="1:25" s="1" customFormat="1" ht="12.75" customHeight="1" x14ac:dyDescent="0.2">
      <c r="A3" s="50" t="s">
        <v>0</v>
      </c>
      <c r="B3" s="52" t="s">
        <v>7</v>
      </c>
      <c r="C3" s="52" t="s">
        <v>11</v>
      </c>
      <c r="D3" s="54" t="s">
        <v>6</v>
      </c>
      <c r="E3" s="56" t="s">
        <v>4</v>
      </c>
      <c r="F3" s="56" t="s">
        <v>8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4" t="s">
        <v>1</v>
      </c>
      <c r="X3" s="54" t="s">
        <v>3</v>
      </c>
      <c r="Y3" s="57" t="s">
        <v>2</v>
      </c>
    </row>
    <row r="4" spans="1:25" s="1" customFormat="1" ht="21" customHeight="1" thickBot="1" x14ac:dyDescent="0.25">
      <c r="A4" s="51"/>
      <c r="B4" s="53"/>
      <c r="C4" s="53"/>
      <c r="D4" s="55"/>
      <c r="E4" s="53"/>
      <c r="F4" s="53"/>
      <c r="G4" s="10">
        <v>1</v>
      </c>
      <c r="H4" s="10">
        <v>2</v>
      </c>
      <c r="I4" s="10">
        <v>3</v>
      </c>
      <c r="J4" s="10" t="s">
        <v>5</v>
      </c>
      <c r="K4" s="10">
        <v>1</v>
      </c>
      <c r="L4" s="10">
        <v>2</v>
      </c>
      <c r="M4" s="10">
        <v>3</v>
      </c>
      <c r="N4" s="10" t="s">
        <v>5</v>
      </c>
      <c r="O4" s="10">
        <v>1</v>
      </c>
      <c r="P4" s="10">
        <v>2</v>
      </c>
      <c r="Q4" s="10">
        <v>3</v>
      </c>
      <c r="R4" s="10" t="s">
        <v>5</v>
      </c>
      <c r="S4" s="10" t="s">
        <v>9</v>
      </c>
      <c r="T4" s="10" t="s">
        <v>10</v>
      </c>
      <c r="U4" s="10" t="s">
        <v>9</v>
      </c>
      <c r="V4" s="10" t="s">
        <v>10</v>
      </c>
      <c r="W4" s="55"/>
      <c r="X4" s="55"/>
      <c r="Y4" s="58"/>
    </row>
    <row r="5" spans="1:25" x14ac:dyDescent="0.2">
      <c r="G5" s="6"/>
    </row>
  </sheetData>
  <mergeCells count="15">
    <mergeCell ref="A1:Y2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S3:T3"/>
    <mergeCell ref="U3:V3"/>
    <mergeCell ref="W3:W4"/>
    <mergeCell ref="X3:X4"/>
    <mergeCell ref="Y3:Y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M54"/>
  <sheetViews>
    <sheetView tabSelected="1" topLeftCell="A28" workbookViewId="0">
      <selection activeCell="A32" sqref="A32:E54"/>
    </sheetView>
  </sheetViews>
  <sheetFormatPr defaultRowHeight="12.75" x14ac:dyDescent="0.2"/>
  <cols>
    <col min="1" max="1" width="26" style="4" bestFit="1" customWidth="1"/>
    <col min="2" max="2" width="28.42578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1.5703125" style="4" bestFit="1" customWidth="1"/>
    <col min="7" max="9" width="5.5703125" style="3" customWidth="1"/>
    <col min="10" max="10" width="4.85546875" style="3" customWidth="1"/>
    <col min="11" max="11" width="7.85546875" style="8" bestFit="1" customWidth="1"/>
    <col min="12" max="12" width="8.5703125" style="9" bestFit="1" customWidth="1"/>
    <col min="13" max="13" width="13.7109375" style="4" bestFit="1" customWidth="1"/>
    <col min="14" max="16384" width="9.140625" style="3"/>
  </cols>
  <sheetData>
    <row r="1" spans="1:13" s="2" customFormat="1" ht="29.1" customHeight="1" x14ac:dyDescent="0.2">
      <c r="A1" s="63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6"/>
    </row>
    <row r="2" spans="1:13" s="2" customFormat="1" ht="62.1" customHeight="1" thickBo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1" customFormat="1" ht="12.75" customHeight="1" x14ac:dyDescent="0.2">
      <c r="A3" s="50" t="s">
        <v>0</v>
      </c>
      <c r="B3" s="52" t="s">
        <v>7</v>
      </c>
      <c r="C3" s="52" t="s">
        <v>11</v>
      </c>
      <c r="D3" s="54" t="s">
        <v>13</v>
      </c>
      <c r="E3" s="56" t="s">
        <v>4</v>
      </c>
      <c r="F3" s="56" t="s">
        <v>8</v>
      </c>
      <c r="G3" s="56" t="s">
        <v>14</v>
      </c>
      <c r="H3" s="56"/>
      <c r="I3" s="56"/>
      <c r="J3" s="56"/>
      <c r="K3" s="54" t="s">
        <v>81</v>
      </c>
      <c r="L3" s="54" t="s">
        <v>3</v>
      </c>
      <c r="M3" s="57" t="s">
        <v>2</v>
      </c>
    </row>
    <row r="4" spans="1:13" s="1" customFormat="1" ht="21" customHeight="1" thickBot="1" x14ac:dyDescent="0.25">
      <c r="A4" s="51"/>
      <c r="B4" s="53"/>
      <c r="C4" s="53"/>
      <c r="D4" s="55"/>
      <c r="E4" s="53"/>
      <c r="F4" s="53"/>
      <c r="G4" s="7">
        <v>1</v>
      </c>
      <c r="H4" s="7">
        <v>2</v>
      </c>
      <c r="I4" s="7">
        <v>3</v>
      </c>
      <c r="J4" s="7" t="s">
        <v>5</v>
      </c>
      <c r="K4" s="55"/>
      <c r="L4" s="55"/>
      <c r="M4" s="58"/>
    </row>
    <row r="5" spans="1:13" ht="15" x14ac:dyDescent="0.2">
      <c r="A5" s="61" t="s">
        <v>15</v>
      </c>
      <c r="B5" s="62"/>
      <c r="C5" s="62"/>
      <c r="D5" s="62"/>
      <c r="E5" s="62"/>
      <c r="F5" s="62"/>
      <c r="G5" s="62"/>
      <c r="H5" s="62"/>
      <c r="I5" s="62"/>
      <c r="J5" s="62"/>
    </row>
    <row r="6" spans="1:13" x14ac:dyDescent="0.2">
      <c r="A6" s="11" t="s">
        <v>16</v>
      </c>
      <c r="B6" s="11" t="s">
        <v>17</v>
      </c>
      <c r="C6" s="11" t="s">
        <v>18</v>
      </c>
      <c r="D6" s="12" t="str">
        <f>"0,7258"</f>
        <v>0,7258</v>
      </c>
      <c r="E6" s="11" t="s">
        <v>19</v>
      </c>
      <c r="F6" s="11" t="s">
        <v>20</v>
      </c>
      <c r="G6" s="13" t="s">
        <v>21</v>
      </c>
      <c r="H6" s="14" t="s">
        <v>21</v>
      </c>
      <c r="I6" s="13" t="s">
        <v>22</v>
      </c>
      <c r="J6" s="13"/>
      <c r="K6" s="15" t="str">
        <f>"90,0"</f>
        <v>90,0</v>
      </c>
      <c r="L6" s="16" t="str">
        <f>"65,9752"</f>
        <v>65,9752</v>
      </c>
      <c r="M6" s="11" t="s">
        <v>23</v>
      </c>
    </row>
    <row r="8" spans="1:13" ht="15" x14ac:dyDescent="0.2">
      <c r="A8" s="59" t="s">
        <v>24</v>
      </c>
      <c r="B8" s="60"/>
      <c r="C8" s="60"/>
      <c r="D8" s="60"/>
      <c r="E8" s="60"/>
      <c r="F8" s="60"/>
      <c r="G8" s="60"/>
      <c r="H8" s="60"/>
      <c r="I8" s="60"/>
      <c r="J8" s="60"/>
    </row>
    <row r="9" spans="1:13" x14ac:dyDescent="0.2">
      <c r="A9" s="11" t="s">
        <v>25</v>
      </c>
      <c r="B9" s="11" t="s">
        <v>26</v>
      </c>
      <c r="C9" s="11" t="s">
        <v>27</v>
      </c>
      <c r="D9" s="12" t="str">
        <f>"0,6701"</f>
        <v>0,6701</v>
      </c>
      <c r="E9" s="11" t="s">
        <v>19</v>
      </c>
      <c r="F9" s="11" t="s">
        <v>28</v>
      </c>
      <c r="G9" s="14" t="s">
        <v>29</v>
      </c>
      <c r="H9" s="13" t="s">
        <v>30</v>
      </c>
      <c r="I9" s="14" t="s">
        <v>30</v>
      </c>
      <c r="J9" s="13"/>
      <c r="K9" s="15" t="str">
        <f>"120,0"</f>
        <v>120,0</v>
      </c>
      <c r="L9" s="16" t="str">
        <f>"83,6285"</f>
        <v>83,6285</v>
      </c>
      <c r="M9" s="11" t="s">
        <v>31</v>
      </c>
    </row>
    <row r="11" spans="1:13" ht="15" x14ac:dyDescent="0.2">
      <c r="A11" s="59" t="s">
        <v>32</v>
      </c>
      <c r="B11" s="60"/>
      <c r="C11" s="60"/>
      <c r="D11" s="60"/>
      <c r="E11" s="60"/>
      <c r="F11" s="60"/>
      <c r="G11" s="60"/>
      <c r="H11" s="60"/>
      <c r="I11" s="60"/>
      <c r="J11" s="60"/>
    </row>
    <row r="12" spans="1:13" x14ac:dyDescent="0.2">
      <c r="A12" s="17" t="s">
        <v>33</v>
      </c>
      <c r="B12" s="17" t="s">
        <v>34</v>
      </c>
      <c r="C12" s="17" t="s">
        <v>35</v>
      </c>
      <c r="D12" s="18" t="str">
        <f>"0,6347"</f>
        <v>0,6347</v>
      </c>
      <c r="E12" s="17" t="s">
        <v>19</v>
      </c>
      <c r="F12" s="17" t="s">
        <v>36</v>
      </c>
      <c r="G12" s="20" t="s">
        <v>37</v>
      </c>
      <c r="H12" s="20" t="s">
        <v>30</v>
      </c>
      <c r="I12" s="19" t="s">
        <v>38</v>
      </c>
      <c r="J12" s="19"/>
      <c r="K12" s="21" t="str">
        <f>"120,0"</f>
        <v>120,0</v>
      </c>
      <c r="L12" s="22" t="str">
        <f>"93,6817"</f>
        <v>93,6817</v>
      </c>
      <c r="M12" s="17" t="s">
        <v>39</v>
      </c>
    </row>
    <row r="13" spans="1:13" x14ac:dyDescent="0.2">
      <c r="A13" s="23" t="s">
        <v>40</v>
      </c>
      <c r="B13" s="23" t="s">
        <v>41</v>
      </c>
      <c r="C13" s="23" t="s">
        <v>42</v>
      </c>
      <c r="D13" s="24" t="str">
        <f>"0,6224"</f>
        <v>0,6224</v>
      </c>
      <c r="E13" s="23" t="s">
        <v>43</v>
      </c>
      <c r="F13" s="23" t="s">
        <v>44</v>
      </c>
      <c r="G13" s="25" t="s">
        <v>45</v>
      </c>
      <c r="H13" s="25" t="s">
        <v>46</v>
      </c>
      <c r="I13" s="25" t="s">
        <v>47</v>
      </c>
      <c r="J13" s="25"/>
      <c r="K13" s="26" t="str">
        <f>"0.00"</f>
        <v>0.00</v>
      </c>
      <c r="L13" s="27" t="str">
        <f>"0,0000"</f>
        <v>0,0000</v>
      </c>
      <c r="M13" s="23" t="s">
        <v>48</v>
      </c>
    </row>
    <row r="14" spans="1:13" x14ac:dyDescent="0.2">
      <c r="A14" s="28" t="s">
        <v>49</v>
      </c>
      <c r="B14" s="28" t="s">
        <v>50</v>
      </c>
      <c r="C14" s="28" t="s">
        <v>51</v>
      </c>
      <c r="D14" s="29" t="str">
        <f>"0,6517"</f>
        <v>0,6517</v>
      </c>
      <c r="E14" s="28" t="s">
        <v>52</v>
      </c>
      <c r="F14" s="28" t="s">
        <v>44</v>
      </c>
      <c r="G14" s="31" t="s">
        <v>22</v>
      </c>
      <c r="H14" s="30" t="s">
        <v>53</v>
      </c>
      <c r="I14" s="30" t="s">
        <v>53</v>
      </c>
      <c r="J14" s="30"/>
      <c r="K14" s="32" t="str">
        <f>"95,0"</f>
        <v>95,0</v>
      </c>
      <c r="L14" s="33" t="str">
        <f>"61,9115"</f>
        <v>61,9115</v>
      </c>
      <c r="M14" s="28" t="s">
        <v>54</v>
      </c>
    </row>
    <row r="16" spans="1:13" ht="15" x14ac:dyDescent="0.2">
      <c r="A16" s="59" t="s">
        <v>55</v>
      </c>
      <c r="B16" s="60"/>
      <c r="C16" s="60"/>
      <c r="D16" s="60"/>
      <c r="E16" s="60"/>
      <c r="F16" s="60"/>
      <c r="G16" s="60"/>
      <c r="H16" s="60"/>
      <c r="I16" s="60"/>
      <c r="J16" s="60"/>
    </row>
    <row r="17" spans="1:13" x14ac:dyDescent="0.2">
      <c r="A17" s="11" t="s">
        <v>56</v>
      </c>
      <c r="B17" s="11" t="s">
        <v>57</v>
      </c>
      <c r="C17" s="11" t="s">
        <v>58</v>
      </c>
      <c r="D17" s="12" t="str">
        <f>"0,5930"</f>
        <v>0,5930</v>
      </c>
      <c r="E17" s="11" t="s">
        <v>19</v>
      </c>
      <c r="F17" s="11" t="s">
        <v>20</v>
      </c>
      <c r="G17" s="14" t="s">
        <v>38</v>
      </c>
      <c r="H17" s="14" t="s">
        <v>46</v>
      </c>
      <c r="I17" s="14" t="s">
        <v>59</v>
      </c>
      <c r="J17" s="13"/>
      <c r="K17" s="15" t="str">
        <f>"140,0"</f>
        <v>140,0</v>
      </c>
      <c r="L17" s="16" t="str">
        <f>"83,0200"</f>
        <v>83,0200</v>
      </c>
      <c r="M17" s="11" t="s">
        <v>23</v>
      </c>
    </row>
    <row r="19" spans="1:13" ht="15" x14ac:dyDescent="0.2">
      <c r="A19" s="59" t="s">
        <v>60</v>
      </c>
      <c r="B19" s="60"/>
      <c r="C19" s="60"/>
      <c r="D19" s="60"/>
      <c r="E19" s="60"/>
      <c r="F19" s="60"/>
      <c r="G19" s="60"/>
      <c r="H19" s="60"/>
      <c r="I19" s="60"/>
      <c r="J19" s="60"/>
    </row>
    <row r="20" spans="1:13" x14ac:dyDescent="0.2">
      <c r="A20" s="17" t="s">
        <v>61</v>
      </c>
      <c r="B20" s="17" t="s">
        <v>62</v>
      </c>
      <c r="C20" s="17" t="s">
        <v>63</v>
      </c>
      <c r="D20" s="18" t="str">
        <f>"0,5550"</f>
        <v>0,5550</v>
      </c>
      <c r="E20" s="17" t="s">
        <v>64</v>
      </c>
      <c r="F20" s="17" t="s">
        <v>44</v>
      </c>
      <c r="G20" s="19" t="s">
        <v>65</v>
      </c>
      <c r="H20" s="20" t="s">
        <v>65</v>
      </c>
      <c r="I20" s="20" t="s">
        <v>66</v>
      </c>
      <c r="J20" s="19"/>
      <c r="K20" s="21" t="str">
        <f>"187,5"</f>
        <v>187,5</v>
      </c>
      <c r="L20" s="22" t="str">
        <f>"104,0625"</f>
        <v>104,0625</v>
      </c>
      <c r="M20" s="17" t="s">
        <v>67</v>
      </c>
    </row>
    <row r="21" spans="1:13" x14ac:dyDescent="0.2">
      <c r="A21" s="28" t="s">
        <v>61</v>
      </c>
      <c r="B21" s="28" t="s">
        <v>68</v>
      </c>
      <c r="C21" s="28" t="s">
        <v>63</v>
      </c>
      <c r="D21" s="29" t="str">
        <f>"0,5550"</f>
        <v>0,5550</v>
      </c>
      <c r="E21" s="28" t="s">
        <v>64</v>
      </c>
      <c r="F21" s="28" t="s">
        <v>44</v>
      </c>
      <c r="G21" s="30" t="s">
        <v>65</v>
      </c>
      <c r="H21" s="31" t="s">
        <v>65</v>
      </c>
      <c r="I21" s="31" t="s">
        <v>66</v>
      </c>
      <c r="J21" s="30"/>
      <c r="K21" s="32" t="str">
        <f>"187,5"</f>
        <v>187,5</v>
      </c>
      <c r="L21" s="33" t="str">
        <f>"104,0625"</f>
        <v>104,0625</v>
      </c>
      <c r="M21" s="28" t="s">
        <v>67</v>
      </c>
    </row>
    <row r="23" spans="1:13" ht="15" x14ac:dyDescent="0.2">
      <c r="A23" s="59" t="s">
        <v>69</v>
      </c>
      <c r="B23" s="60"/>
      <c r="C23" s="60"/>
      <c r="D23" s="60"/>
      <c r="E23" s="60"/>
      <c r="F23" s="60"/>
      <c r="G23" s="60"/>
      <c r="H23" s="60"/>
      <c r="I23" s="60"/>
      <c r="J23" s="60"/>
    </row>
    <row r="24" spans="1:13" x14ac:dyDescent="0.2">
      <c r="A24" s="11" t="s">
        <v>70</v>
      </c>
      <c r="B24" s="11" t="s">
        <v>71</v>
      </c>
      <c r="C24" s="11" t="s">
        <v>72</v>
      </c>
      <c r="D24" s="12" t="str">
        <f>"0,5210"</f>
        <v>0,5210</v>
      </c>
      <c r="E24" s="11" t="s">
        <v>19</v>
      </c>
      <c r="F24" s="11" t="s">
        <v>44</v>
      </c>
      <c r="G24" s="14" t="s">
        <v>73</v>
      </c>
      <c r="H24" s="13" t="s">
        <v>74</v>
      </c>
      <c r="I24" s="14" t="s">
        <v>74</v>
      </c>
      <c r="J24" s="13"/>
      <c r="K24" s="15" t="str">
        <f>"185,0"</f>
        <v>185,0</v>
      </c>
      <c r="L24" s="16" t="str">
        <f>"96,3850"</f>
        <v>96,3850</v>
      </c>
      <c r="M24" s="11" t="s">
        <v>75</v>
      </c>
    </row>
    <row r="26" spans="1:13" ht="15" x14ac:dyDescent="0.2">
      <c r="E26" s="34" t="s">
        <v>76</v>
      </c>
    </row>
    <row r="27" spans="1:13" ht="15" x14ac:dyDescent="0.2">
      <c r="E27" s="34" t="s">
        <v>77</v>
      </c>
    </row>
    <row r="28" spans="1:13" ht="15" x14ac:dyDescent="0.2">
      <c r="E28" s="34" t="s">
        <v>78</v>
      </c>
    </row>
    <row r="29" spans="1:13" ht="15" x14ac:dyDescent="0.2">
      <c r="E29" s="34" t="s">
        <v>79</v>
      </c>
    </row>
    <row r="30" spans="1:13" ht="15" x14ac:dyDescent="0.2">
      <c r="E30" s="34" t="s">
        <v>79</v>
      </c>
    </row>
    <row r="31" spans="1:13" ht="15" x14ac:dyDescent="0.2">
      <c r="E31" s="34" t="s">
        <v>80</v>
      </c>
    </row>
    <row r="32" spans="1:13" ht="15" x14ac:dyDescent="0.2">
      <c r="E32" s="34"/>
    </row>
    <row r="34" spans="1:5" ht="18" x14ac:dyDescent="0.25">
      <c r="A34" s="35"/>
      <c r="B34" s="35"/>
    </row>
    <row r="35" spans="1:5" ht="15" x14ac:dyDescent="0.2">
      <c r="A35" s="36"/>
      <c r="B35" s="36"/>
    </row>
    <row r="36" spans="1:5" ht="14.25" x14ac:dyDescent="0.2">
      <c r="A36" s="38"/>
      <c r="B36" s="39"/>
    </row>
    <row r="37" spans="1:5" ht="15" x14ac:dyDescent="0.2">
      <c r="A37" s="40"/>
      <c r="B37" s="40"/>
      <c r="C37" s="40"/>
      <c r="D37" s="41"/>
      <c r="E37" s="40"/>
    </row>
    <row r="38" spans="1:5" x14ac:dyDescent="0.2">
      <c r="A38" s="37"/>
      <c r="D38" s="42"/>
      <c r="E38" s="43"/>
    </row>
    <row r="39" spans="1:5" x14ac:dyDescent="0.2">
      <c r="A39" s="37"/>
      <c r="D39" s="42"/>
      <c r="E39" s="43"/>
    </row>
    <row r="41" spans="1:5" ht="14.25" x14ac:dyDescent="0.2">
      <c r="A41" s="38"/>
      <c r="B41" s="39"/>
    </row>
    <row r="42" spans="1:5" ht="15" x14ac:dyDescent="0.2">
      <c r="A42" s="40"/>
      <c r="B42" s="40"/>
      <c r="C42" s="40"/>
      <c r="D42" s="41"/>
      <c r="E42" s="40"/>
    </row>
    <row r="43" spans="1:5" x14ac:dyDescent="0.2">
      <c r="A43" s="37"/>
      <c r="D43" s="42"/>
      <c r="E43" s="43"/>
    </row>
    <row r="44" spans="1:5" x14ac:dyDescent="0.2">
      <c r="A44" s="37"/>
      <c r="D44" s="42"/>
      <c r="E44" s="43"/>
    </row>
    <row r="46" spans="1:5" ht="14.25" x14ac:dyDescent="0.2">
      <c r="A46" s="38"/>
      <c r="B46" s="39"/>
    </row>
    <row r="47" spans="1:5" ht="15" x14ac:dyDescent="0.2">
      <c r="A47" s="40"/>
      <c r="B47" s="40"/>
      <c r="C47" s="40"/>
      <c r="D47" s="41"/>
      <c r="E47" s="40"/>
    </row>
    <row r="48" spans="1:5" x14ac:dyDescent="0.2">
      <c r="A48" s="37"/>
      <c r="D48" s="42"/>
      <c r="E48" s="43"/>
    </row>
    <row r="49" spans="1:5" x14ac:dyDescent="0.2">
      <c r="A49" s="37"/>
      <c r="D49" s="42"/>
      <c r="E49" s="43"/>
    </row>
    <row r="50" spans="1:5" x14ac:dyDescent="0.2">
      <c r="A50" s="37"/>
      <c r="D50" s="42"/>
      <c r="E50" s="43"/>
    </row>
    <row r="52" spans="1:5" ht="14.25" x14ac:dyDescent="0.2">
      <c r="A52" s="38"/>
      <c r="B52" s="39"/>
    </row>
    <row r="53" spans="1:5" ht="15" x14ac:dyDescent="0.2">
      <c r="A53" s="40"/>
      <c r="B53" s="40"/>
      <c r="C53" s="40"/>
      <c r="D53" s="41"/>
      <c r="E53" s="40"/>
    </row>
    <row r="54" spans="1:5" x14ac:dyDescent="0.2">
      <c r="A54" s="37"/>
      <c r="D54" s="42"/>
      <c r="E54" s="43"/>
    </row>
  </sheetData>
  <mergeCells count="17"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  <mergeCell ref="A23:J23"/>
    <mergeCell ref="A5:J5"/>
    <mergeCell ref="A8:J8"/>
    <mergeCell ref="A11:J11"/>
    <mergeCell ref="A16:J16"/>
    <mergeCell ref="A19:J19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Лист8</vt:lpstr>
      <vt:lpstr>Люб. жим б.э.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Админ</cp:lastModifiedBy>
  <cp:lastPrinted>2015-07-16T19:10:53Z</cp:lastPrinted>
  <dcterms:created xsi:type="dcterms:W3CDTF">2002-06-16T13:36:44Z</dcterms:created>
  <dcterms:modified xsi:type="dcterms:W3CDTF">2022-10-25T15:42:23Z</dcterms:modified>
</cp:coreProperties>
</file>